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Cta pub marzo\"/>
    </mc:Choice>
  </mc:AlternateContent>
  <xr:revisionPtr revIDLastSave="0" documentId="8_{8774BBF0-A364-449E-B769-42FA4AD66248}" xr6:coauthVersionLast="46" xr6:coauthVersionMax="46" xr10:uidLastSave="{00000000-0000-0000-0000-000000000000}"/>
  <bookViews>
    <workbookView xWindow="-108" yWindow="-108" windowWidth="23256" windowHeight="12576" xr2:uid="{47E56101-1339-4B23-AB95-5A42985CA451}"/>
  </bookViews>
  <sheets>
    <sheet name="not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9" i="1" l="1"/>
  <c r="D499" i="1"/>
  <c r="C499" i="1"/>
  <c r="E476" i="1"/>
  <c r="E457" i="1"/>
  <c r="E444" i="1"/>
  <c r="E437" i="1"/>
  <c r="E450" i="1" s="1"/>
  <c r="C426" i="1"/>
  <c r="C424" i="1"/>
  <c r="C418" i="1"/>
  <c r="D410" i="1"/>
  <c r="C410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D387" i="1"/>
  <c r="C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D344" i="1"/>
  <c r="C344" i="1"/>
  <c r="E342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C319" i="1"/>
  <c r="C268" i="1"/>
  <c r="C215" i="1"/>
  <c r="C207" i="1"/>
  <c r="C225" i="1" s="1"/>
  <c r="C199" i="1"/>
  <c r="F191" i="1"/>
  <c r="E191" i="1"/>
  <c r="D191" i="1"/>
  <c r="C191" i="1"/>
  <c r="C167" i="1"/>
  <c r="C157" i="1"/>
  <c r="E149" i="1"/>
  <c r="D149" i="1"/>
  <c r="C149" i="1"/>
  <c r="E147" i="1"/>
  <c r="E143" i="1"/>
  <c r="D139" i="1"/>
  <c r="D138" i="1"/>
  <c r="C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D118" i="1"/>
  <c r="C118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D89" i="1"/>
  <c r="C89" i="1"/>
  <c r="C139" i="1" s="1"/>
  <c r="E87" i="1"/>
  <c r="E86" i="1"/>
  <c r="C78" i="1"/>
  <c r="C69" i="1"/>
  <c r="C58" i="1"/>
  <c r="E47" i="1"/>
  <c r="D47" i="1"/>
  <c r="C45" i="1"/>
  <c r="C43" i="1"/>
  <c r="C41" i="1"/>
  <c r="F39" i="1"/>
  <c r="F47" i="1" s="1"/>
  <c r="E39" i="1"/>
  <c r="D39" i="1"/>
  <c r="E35" i="1"/>
  <c r="D35" i="1"/>
  <c r="C35" i="1"/>
  <c r="E23" i="1"/>
  <c r="C23" i="1"/>
  <c r="C39" i="1" l="1"/>
  <c r="C47" i="1" s="1"/>
  <c r="E344" i="1"/>
  <c r="E89" i="1"/>
  <c r="E410" i="1"/>
  <c r="E387" i="1"/>
  <c r="E118" i="1"/>
  <c r="E139" i="1" s="1"/>
  <c r="E138" i="1"/>
  <c r="E484" i="1"/>
</calcChain>
</file>

<file path=xl/sharedStrings.xml><?xml version="1.0" encoding="utf-8"?>
<sst xmlns="http://schemas.openxmlformats.org/spreadsheetml/2006/main" count="409" uniqueCount="357">
  <si>
    <t xml:space="preserve">NOTAS A LOS ESTADOS FINANCIEROS </t>
  </si>
  <si>
    <t>Al 31 de marzo del 2021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</si>
  <si>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</si>
  <si>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</si>
  <si>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</si>
  <si>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</si>
  <si>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</si>
  <si>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EQUIVALENTES</t>
  </si>
  <si>
    <t>ESF-01 FONDOS C/INVERSIONES FINANCIERAS</t>
  </si>
  <si>
    <t>MONTO</t>
  </si>
  <si>
    <t>TIPO</t>
  </si>
  <si>
    <t>MONTO PARCIAL</t>
  </si>
  <si>
    <t>1114 Inversiones a 3 meses</t>
  </si>
  <si>
    <t>1121 Inversiones mayores a 3 meses hasta 12.</t>
  </si>
  <si>
    <t>1211 INVERSIONES A LP</t>
  </si>
  <si>
    <t>* DERECHOSA RECIBIR EFECTIVO Y EQUIVALENTES Y BIENES O SERVICIOS A RECIBIR</t>
  </si>
  <si>
    <t>ESF-02 INGRESOS P/RECUPERAR</t>
  </si>
  <si>
    <t>2014</t>
  </si>
  <si>
    <t>2013</t>
  </si>
  <si>
    <t>1122 CUENTAS POR COBRAR CP</t>
  </si>
  <si>
    <t>1124 INGRESOS POR RECUPERAR CP</t>
  </si>
  <si>
    <t>ESF-03 DEUDORES P/RECUPERAR</t>
  </si>
  <si>
    <t>90 DIAS</t>
  </si>
  <si>
    <t>180 DIAS</t>
  </si>
  <si>
    <t>365 DIAS</t>
  </si>
  <si>
    <t>1123 DEUDORES PENDIENTES POR RECUPERAR</t>
  </si>
  <si>
    <t>1125  FONDO FIJO</t>
  </si>
  <si>
    <t>1131 ANTICIPO A PROVEEDORES</t>
  </si>
  <si>
    <t>1134 ANTICIPO A CONTRATISTAS BIENES PROPIOS</t>
  </si>
  <si>
    <t>* BIENES DISPONIBLES PARA SU TRANSFORMACIÓN O CONSUMO.</t>
  </si>
  <si>
    <t>ESF-05 INVENTARIO Y ALMACENES</t>
  </si>
  <si>
    <t>METODO</t>
  </si>
  <si>
    <t>1140 INVENTARIOS</t>
  </si>
  <si>
    <t>1150 ALMACENES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</si>
  <si>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</si>
  <si>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</si>
  <si>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</si>
  <si>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</si>
  <si>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</si>
  <si>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 FIDEICOMISOS, MANDATOS Y CONTRATOS ANÁLOGOS</t>
  </si>
  <si>
    <t>ESF-07 PARTICIPACIONES Y APORTACIONES DE CAPITAL</t>
  </si>
  <si>
    <t>EMPRESA/OPDES</t>
  </si>
  <si>
    <t>1214 PARTICIPACIONES Y APORTACIONES DE CAPITAL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</si>
  <si>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</si>
  <si>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</si>
  <si>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</si>
  <si>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</si>
  <si>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</si>
  <si>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</si>
  <si>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</si>
  <si>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</si>
  <si>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</si>
  <si>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</si>
  <si>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</si>
  <si>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</si>
  <si>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</si>
  <si>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</si>
  <si>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</si>
  <si>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</si>
  <si>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</si>
  <si>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</si>
  <si>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</si>
  <si>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</si>
  <si>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</si>
  <si>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</si>
  <si>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VEHÍCULOS Y EQUIPO TERRESTRE 2011</t>
  </si>
  <si>
    <t>1244154101  AUTOMÓVILES Y CAMIONES 2010</t>
  </si>
  <si>
    <t>1244954900  OTROS EQUIPOS DE TRANSPORTES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</si>
  <si>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</si>
  <si>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</si>
  <si>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</si>
  <si>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</si>
  <si>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</si>
  <si>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</si>
  <si>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</si>
  <si>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</si>
  <si>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</si>
  <si>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</si>
  <si>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</si>
  <si>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</si>
  <si>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</si>
  <si>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</si>
  <si>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</si>
  <si>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</si>
  <si>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</si>
  <si>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</si>
  <si>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</si>
  <si>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</si>
  <si>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</si>
  <si>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</si>
  <si>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</si>
  <si>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</si>
  <si>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</si>
  <si>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1263454901  OTROS EQUIPOS DE TRANSPORTE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</si>
  <si>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</si>
  <si>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</si>
  <si>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</si>
  <si>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</si>
  <si>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</si>
  <si>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</si>
  <si>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</si>
  <si>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1260 DEPRECIACIÓN, DETERIORO Y AMORTIZACIÓN ACUMULADA DE BIENES</t>
  </si>
  <si>
    <t>ESF-09 INTANGIBLES Y DIFERIDOS</t>
  </si>
  <si>
    <t>1250 ACTIVOS INTANGIBLES</t>
  </si>
  <si>
    <t>1270 ACTIVOS DIFERIDOS</t>
  </si>
  <si>
    <t>ESF-10   ESTIMACIONES Y DETERIOROS</t>
  </si>
  <si>
    <t>1280 ESTIMACIÓN POR PÉRDIDA O DETERIORO DE ACTIVOS NO CIRCULANTES</t>
  </si>
  <si>
    <t>ESF-11 OTROS ACTIVOS</t>
  </si>
  <si>
    <t>CARACTERÍSTICAS</t>
  </si>
  <si>
    <t>PASIVO</t>
  </si>
  <si>
    <t>ESF-12 CUENTAS Y DOCUMENTOS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</si>
  <si>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</si>
  <si>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</si>
  <si>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</si>
  <si>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</si>
  <si>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</si>
  <si>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</si>
  <si>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</si>
  <si>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</si>
  <si>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</si>
  <si>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</si>
  <si>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</si>
  <si>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2117917001  "OTROS, UNIFORMES, A</t>
  </si>
  <si>
    <t>2117918001  DIVO 5% AL MILLAR</t>
  </si>
  <si>
    <t>2117919003  DESCUENTO POR TELEFONÍA</t>
  </si>
  <si>
    <t>2119904005  CXP POR REMANENTES</t>
  </si>
  <si>
    <t>2119904008  CXP REMANENTE EN SOL</t>
  </si>
  <si>
    <t>ESF-13 OTROS PASIVOS DIFERIDOS A CORTO PLAZO</t>
  </si>
  <si>
    <t>NATURALEZA</t>
  </si>
  <si>
    <t>2159 OTROS PASIVOS DIFERIDOS A CORTO PLAZO</t>
  </si>
  <si>
    <t>ESF-13 FONDOS Y BIENES DE TERCEROS EN GARANTÍA Y/O ADMINISTRACIÓN A CORTO PLAZO</t>
  </si>
  <si>
    <t>2160 FONDOS Y BIENES DE TERCEROS EN GARANTÍA Y/O ADMINISTRACIÓN CP</t>
  </si>
  <si>
    <t>ESF-13 PASIVO DIFERIDO A LARGO PLAZO</t>
  </si>
  <si>
    <t>2240 PASIVOS DIFERIDOS A LARGO PLAZO</t>
  </si>
  <si>
    <t>ESF-14 OTROS PASIVOS CIRCULANTES</t>
  </si>
  <si>
    <t>2199 OTROS PASIVOS CIRCULANTES</t>
  </si>
  <si>
    <t>II) NOTAS AL ESTADO DE ACTIVIDADES</t>
  </si>
  <si>
    <t>INGRESOS DE GESTIÓN</t>
  </si>
  <si>
    <t>ERA-01 INGRESOS</t>
  </si>
  <si>
    <t>NOTA</t>
  </si>
  <si>
    <t>4173730205  CURSOS DE IDIOMAS</t>
  </si>
  <si>
    <t>4173730206  CURSOS OTROS</t>
  </si>
  <si>
    <t>4173730503  GESTORÍA POR CERTIFICACIÓN</t>
  </si>
  <si>
    <t>4173730901  POR CONCEPTO DE FICHAS</t>
  </si>
  <si>
    <t>4173730910  APOYO ECONÓMICO PARA</t>
  </si>
  <si>
    <t>4173732101  INSCRIPCI A LIC CUAT</t>
  </si>
  <si>
    <t>4173732107  EXAMEN ESPECIAL POR MATERIA</t>
  </si>
  <si>
    <t>4173732110  CONSTANCIAS DE ESTUDIOS</t>
  </si>
  <si>
    <t>4173732111  EQUIVALENCIAS DE ESTUDIOS</t>
  </si>
  <si>
    <t>4173732112  ACREDITACION POR COMPETENCIAS</t>
  </si>
  <si>
    <t>4173 Ingr.Vta de Bienes/Servicios Org.</t>
  </si>
  <si>
    <t>4170 Ingresos por Venta de Bienes y Serv</t>
  </si>
  <si>
    <t>INGRESOS DE GESTION</t>
  </si>
  <si>
    <t>4213831000  FEDERALES SERVICIOS PEERSONALES</t>
  </si>
  <si>
    <t>4213832000  FED. MAT. Y SUMINIST</t>
  </si>
  <si>
    <t>4213833000  FEDERALES SERVICIOS GENERALES</t>
  </si>
  <si>
    <t>4213 Convenios</t>
  </si>
  <si>
    <t>4210 Participaciones y Aportaciones</t>
  </si>
  <si>
    <t>4221911100  ESTATAL SERVICIOS PERSONALES</t>
  </si>
  <si>
    <t>4221911200  ESTATAL MATERIALES Y SUMINISTROS</t>
  </si>
  <si>
    <t>4221911300  ESTATAL SERVICIOS GENERALES</t>
  </si>
  <si>
    <t>4221 Trans. Internas y Asig. al Secto</t>
  </si>
  <si>
    <t>4220 Transferencias, Asignaciones, Subs.</t>
  </si>
  <si>
    <t>PARTICIPACIONES, APORTACIONES</t>
  </si>
  <si>
    <t>ERA-02 OTROS INGRESOS Y BENEFICIOS</t>
  </si>
  <si>
    <t>4399 Otros Ingresos y Beneficios Varios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</si>
  <si>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</si>
  <si>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</si>
  <si>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</si>
  <si>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</si>
  <si>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</si>
  <si>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</si>
  <si>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5113134000  COMPENSACIONES</t>
  </si>
  <si>
    <t>5114141000  APORTACIONES DE SEGURIDAD SOCIAL</t>
  </si>
  <si>
    <t>5114142000  APORTACIONES A FONDOS DE VIVIENDA</t>
  </si>
  <si>
    <t>5114143000  APORT. S. RETIRO.</t>
  </si>
  <si>
    <t>5115154000  PRESTACIONES CONTRACTUALES</t>
  </si>
  <si>
    <t>5121211000  MATERIALES Y ÚTILES DE OFICINA</t>
  </si>
  <si>
    <t>5121214000  MAT.,UTILES Y EQUIPO</t>
  </si>
  <si>
    <t>5121215000  MATERIAL IMPRESO E I</t>
  </si>
  <si>
    <t>5121216000  MATERIAL DE LIMPIEZA</t>
  </si>
  <si>
    <t>5122221000  ALIMENTACIÓN DE PERSONAS</t>
  </si>
  <si>
    <t>5123239000  OT. PROD. AMP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</si>
  <si>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</si>
  <si>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</si>
  <si>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</si>
  <si>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</si>
  <si>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5125252000  FERTILIZANTES, PESTI</t>
  </si>
  <si>
    <t>5125256000  FIB. SINTET. HULE</t>
  </si>
  <si>
    <t>5126261000  COMBUSTIBLES, LUBRI</t>
  </si>
  <si>
    <t>5127273000  ARTÍCULOS DEPORTIVOS</t>
  </si>
  <si>
    <t>5129294000  REFACCIONES Y ACCESO</t>
  </si>
  <si>
    <t>5129296000  REF. EQ. TRANSP.</t>
  </si>
  <si>
    <t>5131311000  SERVICIO DE ENERGÍA ELÉCTRICA</t>
  </si>
  <si>
    <t>5131313000  SERVICIO DE AGUA POTABLE</t>
  </si>
  <si>
    <t>5131314000  TELEFONÍA TRADICIONAL</t>
  </si>
  <si>
    <t>5131317000  SERV. ACCESO A INTE</t>
  </si>
  <si>
    <t>5132327000  ARRE. ACT. INTANG</t>
  </si>
  <si>
    <t>5133331000  SERVS. LEGALES, DE</t>
  </si>
  <si>
    <t>5133336000  SERVS. APOYO ADMVO.</t>
  </si>
  <si>
    <t>5133338000  SERVICIOS DE VIGILANCIA</t>
  </si>
  <si>
    <t>5134341000  SERVICIOS FINANCIEROS Y BANCARIOS</t>
  </si>
  <si>
    <t>5134349000  SERV. FIN., BANCA.</t>
  </si>
  <si>
    <t>5135351000  CONSERV. Y MANTENIMI</t>
  </si>
  <si>
    <t>5135355000  REPAR. Y MTTO. DE EQ</t>
  </si>
  <si>
    <t>5135358000  SERVICIOS DE LIMPIEZ</t>
  </si>
  <si>
    <t>5135359000  SERVICIOS DE JARDINE</t>
  </si>
  <si>
    <t>5137372000  PASAJES TERRESTRES</t>
  </si>
  <si>
    <t>5137375000  VIATICOS EN EL PAIS</t>
  </si>
  <si>
    <t>5138382000  GASTOS DE ORDEN SOCIAL Y CULTURAL</t>
  </si>
  <si>
    <t>5138385000  GASTOS  DE REPRESENTACION</t>
  </si>
  <si>
    <t>5139392000  OTROS IMPUESTOS Y DERECHOS</t>
  </si>
  <si>
    <t>5139398000  IMPUESTO DE NOMINA</t>
  </si>
  <si>
    <t>5242442000  BECAS O. AYUDA</t>
  </si>
  <si>
    <t>100</t>
  </si>
  <si>
    <t>III) NOTAS AL ESTADO DE VARIACIÓN A LA HACIEDA PÚBLICA</t>
  </si>
  <si>
    <t>VHP-01 PATRIMONIO CONTRIBUIDO</t>
  </si>
  <si>
    <t>MODIFICACION</t>
  </si>
  <si>
    <t>3110000002  BAJA DE ACTIVO FIJO</t>
  </si>
  <si>
    <t>3111825205  FAM EDU SUPERIOR BIE</t>
  </si>
  <si>
    <t>3111825206  FAM EDU SUPERIOR OBRA PUBLICA</t>
  </si>
  <si>
    <t>3111825216  INT. FAM EDUC S OB P</t>
  </si>
  <si>
    <t>3111835000  CONVENIO BIENES MUEB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</si>
  <si>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</si>
  <si>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</si>
  <si>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</si>
  <si>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</si>
  <si>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</si>
  <si>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</si>
  <si>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</si>
  <si>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</si>
  <si>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</si>
  <si>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</si>
  <si>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3115101001  REASIGNACIÓN BIENES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</si>
  <si>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</si>
  <si>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</si>
  <si>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</si>
  <si>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</si>
  <si>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</si>
  <si>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</si>
  <si>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</si>
  <si>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</si>
  <si>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</si>
  <si>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3220000023  RESULTADO DEL EJERCICIO 2015</t>
  </si>
  <si>
    <t>3220000024  RESULTADO DEL EJERCICIO 2016</t>
  </si>
  <si>
    <t>3220000025  RESULTADO DEL EJERCICIO 2017</t>
  </si>
  <si>
    <t>3220000026  RESULTADO DEL EJERCICIO 2018</t>
  </si>
  <si>
    <t>3220000027  RESULTADO DEL EJERCICIO 2019</t>
  </si>
  <si>
    <t>3220000028  RESULTADO DEL EJERCICIO 2020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</si>
  <si>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</si>
  <si>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</si>
  <si>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</si>
  <si>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</si>
  <si>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</si>
  <si>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3220690211  APLICACIÓN DE REMANENTE PROPIO</t>
  </si>
  <si>
    <t>3220690212  APLICACIÓN DE REMANENTE FEDERAL</t>
  </si>
  <si>
    <t>3220690213  APLICACIÓN DE REMANE</t>
  </si>
  <si>
    <t>3220790201  APLICACIÓN DE REMANENTE PROPIO</t>
  </si>
  <si>
    <t>3221792001  REMANENTE CIERRE RECURSOS PROPIOS</t>
  </si>
  <si>
    <t>3221792002   REM REFRENDO RECURS</t>
  </si>
  <si>
    <t>3221793001  REM CIERRE EST LIBRE</t>
  </si>
  <si>
    <t>3221793002   REM REFRENDO ESTATA</t>
  </si>
  <si>
    <t>3221793004  REM APLICA ESTATAL L</t>
  </si>
  <si>
    <t>3221794004  REM AP EST ETIQUE SF</t>
  </si>
  <si>
    <t>3221795001  REM CIERRE CONVENIOS</t>
  </si>
  <si>
    <t>3221795002   REM REFRENDO CONVEN</t>
  </si>
  <si>
    <t>3221796001  REMANENTE CIERRE RAMO 33</t>
  </si>
  <si>
    <t>3221796002   REMANENTE REFRENDO RAMO 33</t>
  </si>
  <si>
    <t>3221797002  REM REFRENDO REC INT</t>
  </si>
  <si>
    <t>3221797004  REM APLICA REC INTER</t>
  </si>
  <si>
    <t>SUB TOTAL</t>
  </si>
  <si>
    <t>IV) NOTAS AL ESTADO DE FLUJO DE EFECTIVO</t>
  </si>
  <si>
    <t>EFE-01 FLUJO DE EFECTIVO</t>
  </si>
  <si>
    <t>1112102001  ESTATAL 664</t>
  </si>
  <si>
    <t>1112102002  FEDERAL 943</t>
  </si>
  <si>
    <t>1112102003  NOMINAS 668</t>
  </si>
  <si>
    <t>1112102005  INGRESOS PROPIOS 179</t>
  </si>
  <si>
    <t>1112102009  BANCOMER 187106785 PROMEP</t>
  </si>
  <si>
    <t>1112102015  BANCOMER 0198260206 PROD - APROV</t>
  </si>
  <si>
    <t>1112102020  BANCOMER 0109813330</t>
  </si>
  <si>
    <t>1112102023  BANCOMER 0110354910</t>
  </si>
  <si>
    <t>1112102036  BANCOMER 0114349377 ESTATAL 2020</t>
  </si>
  <si>
    <t>1112102038  BANCOMER 0115761891 PROFEXCE 2020</t>
  </si>
  <si>
    <t>1112102040  BANCOMER 0116222730 ESTATAL 2021</t>
  </si>
  <si>
    <t>1112102041  BANCOMER 0116377254 FEDERAL 2021</t>
  </si>
  <si>
    <t>1112106001  BAJIO 189331840101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</si>
  <si>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</si>
  <si>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</si>
  <si>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</si>
  <si>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</si>
  <si>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</si>
  <si>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</si>
  <si>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</si>
  <si>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</si>
  <si>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</si>
  <si>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</si>
  <si>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</si>
  <si>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</si>
  <si>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</si>
  <si>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</si>
  <si>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1 de enero al 31 de marzo de 2021</t>
  </si>
  <si>
    <t>(Cifras en pesos)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</si>
  <si>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</si>
  <si>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</si>
  <si>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</si>
  <si>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</si>
  <si>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</si>
  <si>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</si>
  <si>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</si>
  <si>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</si>
  <si>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</si>
  <si>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</si>
  <si>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</si>
  <si>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</si>
  <si>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</si>
  <si>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</si>
  <si>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</si>
  <si>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</si>
  <si>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</si>
  <si>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</si>
  <si>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</si>
  <si>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</si>
  <si>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</si>
  <si>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</si>
  <si>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</si>
  <si>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</si>
  <si>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</si>
  <si>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</si>
  <si>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</si>
  <si>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</si>
  <si>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</si>
  <si>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</si>
  <si>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</si>
  <si>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</si>
  <si>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</si>
  <si>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</si>
  <si>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</si>
  <si>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</si>
  <si>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</si>
  <si>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</si>
  <si>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</si>
  <si>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</si>
  <si>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</si>
  <si>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</si>
  <si>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</si>
  <si>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</si>
  <si>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</si>
  <si>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8110000001  LEY DE INGRESOS ESTIMADA</t>
  </si>
  <si>
    <t>8120000001  LEY DE INGRESOS POR EJECUTAR</t>
  </si>
  <si>
    <t>8130000001  MOD LEY INGRESO ESTIMADO</t>
  </si>
  <si>
    <t>8150000001  LEY DE INGRESOS RECAUDADA</t>
  </si>
  <si>
    <t>8210000001  PTTO EGRESOS APROBADO</t>
  </si>
  <si>
    <t>8220000001  PTTO EGRESOS POR EJERCER</t>
  </si>
  <si>
    <t>8230000001  MOD PTTO EGRESO APROBADO</t>
  </si>
  <si>
    <t>8240000001  PTTO EGRESOS COMPROMETIDO</t>
  </si>
  <si>
    <t>8270000001  PTTO EGRESOS PAGADO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</si>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</sst>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&quot; &quot;"/>
    <numFmt numFmtId="165" formatCode="#,##0.00_ ;\-#,##0.00\ "/>
    <numFmt numFmtId="166" formatCode="#,##0;\-#,##0;&quot; &quot;"/>
  </numFmts>
  <fonts count="15" x14ac:knownFonts="1">
    <font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11" fillId="0" borderId="0" applyFont="0" applyFill="0" applyBorder="0" applyAlignment="0" applyProtection="0"/>
  </cellStyleXfs>
  <cellXfs count="160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right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5" fillId="3" borderId="0" xfId="0" applyFont="1" applyFill="1"/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8" fillId="3" borderId="0" xfId="0" applyFont="1" applyFill="1"/>
    <xf numFmtId="0" fontId="4" fillId="3" borderId="0" xfId="0" applyFont="1" applyFill="1"/>
    <xf numFmtId="49" fontId="3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/>
    </xf>
    <xf numFmtId="164" fontId="2" fillId="3" borderId="2" xfId="0" applyNumberFormat="1" applyFont="1" applyFill="1" applyBorder="1"/>
    <xf numFmtId="49" fontId="3" fillId="3" borderId="3" xfId="0" applyNumberFormat="1" applyFont="1" applyFill="1" applyBorder="1" applyAlignment="1">
      <alignment horizontal="left"/>
    </xf>
    <xf numFmtId="164" fontId="2" fillId="3" borderId="3" xfId="0" applyNumberFormat="1" applyFont="1" applyFill="1" applyBorder="1"/>
    <xf numFmtId="49" fontId="3" fillId="3" borderId="4" xfId="0" applyNumberFormat="1" applyFont="1" applyFill="1" applyBorder="1" applyAlignment="1">
      <alignment horizontal="left"/>
    </xf>
    <xf numFmtId="164" fontId="2" fillId="3" borderId="4" xfId="0" applyNumberFormat="1" applyFont="1" applyFill="1" applyBorder="1"/>
    <xf numFmtId="0" fontId="9" fillId="3" borderId="0" xfId="0" applyFont="1" applyFill="1"/>
    <xf numFmtId="49" fontId="3" fillId="3" borderId="0" xfId="0" applyNumberFormat="1" applyFont="1" applyFill="1" applyAlignment="1">
      <alignment horizontal="center" vertical="center"/>
    </xf>
    <xf numFmtId="49" fontId="3" fillId="0" borderId="3" xfId="0" applyNumberFormat="1" applyFont="1" applyBorder="1" applyAlignment="1">
      <alignment horizontal="left"/>
    </xf>
    <xf numFmtId="4" fontId="2" fillId="0" borderId="0" xfId="0" applyNumberFormat="1" applyFont="1"/>
    <xf numFmtId="164" fontId="2" fillId="0" borderId="3" xfId="0" applyNumberFormat="1" applyFont="1" applyBorder="1"/>
    <xf numFmtId="49" fontId="3" fillId="0" borderId="4" xfId="0" applyNumberFormat="1" applyFont="1" applyBorder="1" applyAlignment="1">
      <alignment horizontal="left"/>
    </xf>
    <xf numFmtId="164" fontId="2" fillId="0" borderId="4" xfId="0" applyNumberFormat="1" applyFont="1" applyBorder="1"/>
    <xf numFmtId="4" fontId="3" fillId="0" borderId="1" xfId="0" applyNumberFormat="1" applyFont="1" applyBorder="1" applyAlignment="1">
      <alignment horizontal="center" vertical="center"/>
    </xf>
    <xf numFmtId="49" fontId="3" fillId="3" borderId="0" xfId="0" applyNumberFormat="1" applyFont="1" applyFill="1" applyAlignment="1">
      <alignment horizontal="left"/>
    </xf>
    <xf numFmtId="0" fontId="10" fillId="0" borderId="0" xfId="3" applyFont="1" applyAlignment="1" applyProtection="1">
      <alignment vertical="top"/>
      <protection locked="0"/>
    </xf>
    <xf numFmtId="164" fontId="2" fillId="3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left"/>
    </xf>
    <xf numFmtId="164" fontId="2" fillId="3" borderId="6" xfId="0" applyNumberFormat="1" applyFont="1" applyFill="1" applyBorder="1"/>
    <xf numFmtId="49" fontId="3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/>
    <xf numFmtId="164" fontId="2" fillId="3" borderId="9" xfId="0" applyNumberFormat="1" applyFont="1" applyFill="1" applyBorder="1"/>
    <xf numFmtId="164" fontId="3" fillId="2" borderId="10" xfId="0" applyNumberFormat="1" applyFont="1" applyFill="1" applyBorder="1"/>
    <xf numFmtId="164" fontId="3" fillId="2" borderId="11" xfId="0" applyNumberFormat="1" applyFont="1" applyFill="1" applyBorder="1"/>
    <xf numFmtId="164" fontId="3" fillId="2" borderId="12" xfId="0" applyNumberFormat="1" applyFont="1" applyFill="1" applyBorder="1"/>
    <xf numFmtId="164" fontId="3" fillId="3" borderId="0" xfId="0" applyNumberFormat="1" applyFont="1" applyFill="1"/>
    <xf numFmtId="49" fontId="3" fillId="2" borderId="10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left"/>
    </xf>
    <xf numFmtId="164" fontId="2" fillId="0" borderId="2" xfId="0" applyNumberFormat="1" applyFont="1" applyBorder="1"/>
    <xf numFmtId="49" fontId="5" fillId="3" borderId="3" xfId="0" applyNumberFormat="1" applyFont="1" applyFill="1" applyBorder="1" applyAlignment="1">
      <alignment horizontal="left"/>
    </xf>
    <xf numFmtId="4" fontId="4" fillId="0" borderId="3" xfId="0" applyNumberFormat="1" applyFont="1" applyBorder="1"/>
    <xf numFmtId="4" fontId="4" fillId="0" borderId="0" xfId="0" applyNumberFormat="1" applyFont="1"/>
    <xf numFmtId="164" fontId="4" fillId="3" borderId="3" xfId="0" applyNumberFormat="1" applyFont="1" applyFill="1" applyBorder="1"/>
    <xf numFmtId="49" fontId="5" fillId="3" borderId="4" xfId="0" applyNumberFormat="1" applyFont="1" applyFill="1" applyBorder="1" applyAlignment="1">
      <alignment horizontal="left"/>
    </xf>
    <xf numFmtId="164" fontId="4" fillId="0" borderId="3" xfId="0" applyNumberFormat="1" applyFont="1" applyBorder="1"/>
    <xf numFmtId="164" fontId="4" fillId="0" borderId="4" xfId="0" applyNumberFormat="1" applyFont="1" applyBorder="1"/>
    <xf numFmtId="43" fontId="4" fillId="2" borderId="1" xfId="1" applyFont="1" applyFill="1" applyBorder="1"/>
    <xf numFmtId="0" fontId="2" fillId="2" borderId="1" xfId="0" applyFont="1" applyFill="1" applyBorder="1"/>
    <xf numFmtId="165" fontId="2" fillId="3" borderId="0" xfId="0" applyNumberFormat="1" applyFont="1" applyFill="1"/>
    <xf numFmtId="0" fontId="2" fillId="0" borderId="4" xfId="0" applyFont="1" applyBorder="1"/>
    <xf numFmtId="43" fontId="3" fillId="2" borderId="1" xfId="1" applyFont="1" applyFill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4" fillId="2" borderId="2" xfId="3" applyFont="1" applyFill="1" applyBorder="1" applyAlignment="1">
      <alignment horizontal="left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wrapText="1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wrapText="1"/>
    </xf>
    <xf numFmtId="4" fontId="2" fillId="0" borderId="3" xfId="4" applyNumberFormat="1" applyFont="1" applyBorder="1" applyAlignment="1"/>
    <xf numFmtId="0" fontId="2" fillId="3" borderId="5" xfId="0" applyFont="1" applyFill="1" applyBorder="1"/>
    <xf numFmtId="0" fontId="2" fillId="3" borderId="3" xfId="0" applyFont="1" applyFill="1" applyBorder="1"/>
    <xf numFmtId="0" fontId="2" fillId="3" borderId="7" xfId="0" applyFont="1" applyFill="1" applyBorder="1"/>
    <xf numFmtId="0" fontId="2" fillId="3" borderId="4" xfId="0" applyFont="1" applyFill="1" applyBorder="1"/>
    <xf numFmtId="4" fontId="4" fillId="2" borderId="1" xfId="4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4" fontId="2" fillId="0" borderId="6" xfId="0" applyNumberFormat="1" applyFont="1" applyBorder="1"/>
    <xf numFmtId="43" fontId="3" fillId="2" borderId="1" xfId="1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left"/>
    </xf>
    <xf numFmtId="49" fontId="2" fillId="0" borderId="2" xfId="0" applyNumberFormat="1" applyFont="1" applyBorder="1" applyAlignment="1">
      <alignment wrapText="1"/>
    </xf>
    <xf numFmtId="4" fontId="2" fillId="0" borderId="15" xfId="4" applyNumberFormat="1" applyFont="1" applyFill="1" applyBorder="1" applyAlignment="1">
      <alignment wrapText="1"/>
    </xf>
    <xf numFmtId="4" fontId="2" fillId="0" borderId="2" xfId="4" applyNumberFormat="1" applyFont="1" applyFill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3" xfId="0" applyNumberFormat="1" applyFont="1" applyBorder="1" applyAlignment="1">
      <alignment wrapText="1"/>
    </xf>
    <xf numFmtId="4" fontId="2" fillId="0" borderId="0" xfId="4" applyNumberFormat="1" applyFont="1" applyFill="1" applyBorder="1" applyAlignment="1">
      <alignment wrapText="1"/>
    </xf>
    <xf numFmtId="4" fontId="2" fillId="0" borderId="3" xfId="4" applyNumberFormat="1" applyFont="1" applyFill="1" applyBorder="1" applyAlignment="1">
      <alignment wrapText="1"/>
    </xf>
    <xf numFmtId="49" fontId="2" fillId="0" borderId="7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4" fontId="2" fillId="0" borderId="8" xfId="4" applyNumberFormat="1" applyFont="1" applyFill="1" applyBorder="1" applyAlignment="1">
      <alignment wrapText="1"/>
    </xf>
    <xf numFmtId="4" fontId="2" fillId="0" borderId="4" xfId="4" applyNumberFormat="1" applyFont="1" applyFill="1" applyBorder="1" applyAlignment="1">
      <alignment wrapText="1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49" fontId="3" fillId="2" borderId="2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/>
    <xf numFmtId="0" fontId="4" fillId="2" borderId="1" xfId="3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164" fontId="2" fillId="0" borderId="0" xfId="0" applyNumberFormat="1" applyFont="1"/>
    <xf numFmtId="164" fontId="3" fillId="2" borderId="1" xfId="0" applyNumberFormat="1" applyFont="1" applyFill="1" applyBorder="1"/>
    <xf numFmtId="49" fontId="5" fillId="3" borderId="2" xfId="0" applyNumberFormat="1" applyFont="1" applyFill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0" fontId="10" fillId="0" borderId="0" xfId="3" applyFont="1" applyAlignment="1" applyProtection="1">
      <alignment vertical="center"/>
      <protection locked="0"/>
    </xf>
    <xf numFmtId="0" fontId="2" fillId="0" borderId="3" xfId="0" applyFont="1" applyBorder="1"/>
    <xf numFmtId="4" fontId="2" fillId="0" borderId="0" xfId="2" applyNumberFormat="1" applyFont="1"/>
    <xf numFmtId="43" fontId="3" fillId="0" borderId="0" xfId="1" applyFont="1" applyFill="1" applyBorder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10" fillId="0" borderId="0" xfId="3" applyFont="1" applyProtection="1">
      <protection locked="0"/>
    </xf>
    <xf numFmtId="0" fontId="4" fillId="2" borderId="2" xfId="3" applyFont="1" applyFill="1" applyBorder="1" applyAlignment="1">
      <alignment horizontal="center" vertical="center" wrapText="1"/>
    </xf>
    <xf numFmtId="164" fontId="2" fillId="3" borderId="16" xfId="0" applyNumberFormat="1" applyFont="1" applyFill="1" applyBorder="1"/>
    <xf numFmtId="0" fontId="4" fillId="2" borderId="1" xfId="3" applyFont="1" applyFill="1" applyBorder="1" applyAlignment="1">
      <alignment horizontal="center" vertical="center" wrapText="1"/>
    </xf>
    <xf numFmtId="0" fontId="2" fillId="0" borderId="2" xfId="0" applyFont="1" applyBorder="1"/>
    <xf numFmtId="49" fontId="3" fillId="2" borderId="12" xfId="0" applyNumberFormat="1" applyFont="1" applyFill="1" applyBorder="1" applyAlignment="1">
      <alignment vertical="center"/>
    </xf>
    <xf numFmtId="49" fontId="5" fillId="0" borderId="5" xfId="0" applyNumberFormat="1" applyFont="1" applyBorder="1" applyAlignment="1">
      <alignment horizontal="left"/>
    </xf>
    <xf numFmtId="166" fontId="2" fillId="0" borderId="3" xfId="0" applyNumberFormat="1" applyFont="1" applyBorder="1"/>
    <xf numFmtId="49" fontId="5" fillId="0" borderId="4" xfId="0" applyNumberFormat="1" applyFont="1" applyBorder="1" applyAlignment="1">
      <alignment horizontal="left"/>
    </xf>
    <xf numFmtId="164" fontId="4" fillId="3" borderId="6" xfId="0" applyNumberFormat="1" applyFont="1" applyFill="1" applyBorder="1"/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" fontId="2" fillId="3" borderId="0" xfId="0" applyNumberFormat="1" applyFont="1" applyFill="1"/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4" fontId="4" fillId="0" borderId="1" xfId="0" applyNumberFormat="1" applyFont="1" applyBorder="1" applyAlignment="1">
      <alignment horizontal="right"/>
    </xf>
    <xf numFmtId="0" fontId="2" fillId="3" borderId="0" xfId="0" applyFont="1" applyFill="1"/>
    <xf numFmtId="0" fontId="12" fillId="0" borderId="1" xfId="0" applyFont="1" applyBorder="1" applyAlignment="1">
      <alignment vertical="center" wrapText="1"/>
    </xf>
    <xf numFmtId="0" fontId="2" fillId="0" borderId="1" xfId="0" applyFont="1" applyBorder="1"/>
    <xf numFmtId="43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3" borderId="0" xfId="0" applyFont="1" applyFill="1" applyAlignment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43" fontId="2" fillId="3" borderId="0" xfId="0" applyNumberFormat="1" applyFont="1" applyFill="1"/>
    <xf numFmtId="0" fontId="12" fillId="2" borderId="1" xfId="0" applyFont="1" applyFill="1" applyBorder="1" applyAlignment="1">
      <alignment vertical="center"/>
    </xf>
    <xf numFmtId="43" fontId="12" fillId="2" borderId="1" xfId="1" applyFont="1" applyFill="1" applyBorder="1" applyAlignment="1">
      <alignment horizontal="center" vertical="center"/>
    </xf>
    <xf numFmtId="43" fontId="2" fillId="3" borderId="0" xfId="1" applyFont="1" applyFill="1" applyBorder="1"/>
    <xf numFmtId="4" fontId="4" fillId="3" borderId="0" xfId="0" applyNumberFormat="1" applyFont="1" applyFill="1"/>
    <xf numFmtId="4" fontId="4" fillId="0" borderId="1" xfId="0" applyNumberFormat="1" applyFont="1" applyBorder="1"/>
    <xf numFmtId="0" fontId="12" fillId="0" borderId="1" xfId="0" applyFont="1" applyBorder="1" applyAlignment="1">
      <alignment vertical="center"/>
    </xf>
    <xf numFmtId="43" fontId="12" fillId="0" borderId="1" xfId="1" applyFont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4" fillId="0" borderId="0" xfId="0" applyFont="1"/>
    <xf numFmtId="0" fontId="13" fillId="0" borderId="1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43" fontId="2" fillId="0" borderId="1" xfId="1" applyFont="1" applyBorder="1"/>
    <xf numFmtId="0" fontId="12" fillId="2" borderId="1" xfId="0" applyFont="1" applyFill="1" applyBorder="1" applyAlignment="1">
      <alignment vertical="center"/>
    </xf>
    <xf numFmtId="166" fontId="2" fillId="3" borderId="16" xfId="0" applyNumberFormat="1" applyFont="1" applyFill="1" applyBorder="1"/>
    <xf numFmtId="166" fontId="2" fillId="3" borderId="6" xfId="0" applyNumberFormat="1" applyFont="1" applyFill="1" applyBorder="1"/>
  </cellXfs>
  <cellStyles count="5">
    <cellStyle name="Millares" xfId="1" builtinId="3"/>
    <cellStyle name="Millares 2 2" xfId="4" xr:uid="{E5D2FF23-26A0-4F8D-BF68-584410699362}"/>
    <cellStyle name="Normal" xfId="0" builtinId="0"/>
    <cellStyle name="Normal 2 2" xfId="3" xr:uid="{AC9D258C-8CBE-4C1A-A7EF-AC0AEA79DF2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1355912</xdr:colOff>
      <xdr:row>18</xdr:row>
      <xdr:rowOff>11206</xdr:rowOff>
    </xdr:from>
    <xdr:ext cx="2487706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BE86CC5C-0856-47EE-959A-BAF3112190DC}"/>
            </a:ext>
          </a:extLst>
        </xdr:cNvPr>
        <xdr:cNvSpPr/>
      </xdr:nvSpPr>
      <xdr:spPr>
        <a:xfrm>
          <a:off x="6788972" y="3158266"/>
          <a:ext cx="2487706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750287" cy="468013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EB727EC3-4D2F-4FB5-A410-3C796A49B337}"/>
            </a:ext>
          </a:extLst>
        </xdr:cNvPr>
        <xdr:cNvSpPr/>
      </xdr:nvSpPr>
      <xdr:spPr>
        <a:xfrm>
          <a:off x="7261860" y="522732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918882</xdr:colOff>
      <xdr:row>53</xdr:row>
      <xdr:rowOff>100853</xdr:rowOff>
    </xdr:from>
    <xdr:ext cx="1750287" cy="468013"/>
    <xdr:sp macro="" textlink="">
      <xdr:nvSpPr>
        <xdr:cNvPr id="4" name="2 Rectángulo">
          <a:extLst>
            <a:ext uri="{FF2B5EF4-FFF2-40B4-BE49-F238E27FC236}">
              <a16:creationId xmlns:a16="http://schemas.microsoft.com/office/drawing/2014/main" id="{67BEE1E8-B21F-4B99-8697-C66D91A5CC5E}"/>
            </a:ext>
          </a:extLst>
        </xdr:cNvPr>
        <xdr:cNvSpPr/>
      </xdr:nvSpPr>
      <xdr:spPr>
        <a:xfrm>
          <a:off x="6351942" y="9244853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952500</xdr:colOff>
      <xdr:row>64</xdr:row>
      <xdr:rowOff>168088</xdr:rowOff>
    </xdr:from>
    <xdr:ext cx="1750287" cy="468013"/>
    <xdr:sp macro="" textlink="">
      <xdr:nvSpPr>
        <xdr:cNvPr id="5" name="2 Rectángulo">
          <a:extLst>
            <a:ext uri="{FF2B5EF4-FFF2-40B4-BE49-F238E27FC236}">
              <a16:creationId xmlns:a16="http://schemas.microsoft.com/office/drawing/2014/main" id="{AA42E906-1BCD-44B2-98EE-5F7B5DBE6A29}"/>
            </a:ext>
          </a:extLst>
        </xdr:cNvPr>
        <xdr:cNvSpPr/>
      </xdr:nvSpPr>
      <xdr:spPr>
        <a:xfrm>
          <a:off x="8214360" y="11361868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22411</xdr:colOff>
      <xdr:row>74</xdr:row>
      <xdr:rowOff>268940</xdr:rowOff>
    </xdr:from>
    <xdr:ext cx="1750287" cy="437029"/>
    <xdr:sp macro="" textlink="">
      <xdr:nvSpPr>
        <xdr:cNvPr id="6" name="2 Rectángulo">
          <a:extLst>
            <a:ext uri="{FF2B5EF4-FFF2-40B4-BE49-F238E27FC236}">
              <a16:creationId xmlns:a16="http://schemas.microsoft.com/office/drawing/2014/main" id="{07415E05-A77E-4C71-B11A-00770D2CCE25}"/>
            </a:ext>
          </a:extLst>
        </xdr:cNvPr>
        <xdr:cNvSpPr/>
      </xdr:nvSpPr>
      <xdr:spPr>
        <a:xfrm>
          <a:off x="7284271" y="13192460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4661647</xdr:colOff>
      <xdr:row>153</xdr:row>
      <xdr:rowOff>22412</xdr:rowOff>
    </xdr:from>
    <xdr:ext cx="1750287" cy="437029"/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6F15117A-85EE-447F-BBB4-3F988AB69600}"/>
            </a:ext>
          </a:extLst>
        </xdr:cNvPr>
        <xdr:cNvSpPr/>
      </xdr:nvSpPr>
      <xdr:spPr>
        <a:xfrm>
          <a:off x="5271247" y="26905772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750794</xdr:colOff>
      <xdr:row>162</xdr:row>
      <xdr:rowOff>33618</xdr:rowOff>
    </xdr:from>
    <xdr:ext cx="1750287" cy="437029"/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2BB0030A-F786-4F23-835C-E9B2EAC46D17}"/>
            </a:ext>
          </a:extLst>
        </xdr:cNvPr>
        <xdr:cNvSpPr/>
      </xdr:nvSpPr>
      <xdr:spPr>
        <a:xfrm>
          <a:off x="6183854" y="28585758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95250</xdr:colOff>
      <xdr:row>194</xdr:row>
      <xdr:rowOff>246531</xdr:rowOff>
    </xdr:from>
    <xdr:ext cx="1587001" cy="338578"/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0D03873A-16D1-4C59-B9C2-64C6579A18E5}"/>
            </a:ext>
          </a:extLst>
        </xdr:cNvPr>
        <xdr:cNvSpPr/>
      </xdr:nvSpPr>
      <xdr:spPr>
        <a:xfrm>
          <a:off x="7357110" y="34826091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11206</xdr:colOff>
      <xdr:row>211</xdr:row>
      <xdr:rowOff>67235</xdr:rowOff>
    </xdr:from>
    <xdr:ext cx="1750287" cy="437029"/>
    <xdr:sp macro="" textlink="">
      <xdr:nvSpPr>
        <xdr:cNvPr id="10" name="2 Rectángulo">
          <a:extLst>
            <a:ext uri="{FF2B5EF4-FFF2-40B4-BE49-F238E27FC236}">
              <a16:creationId xmlns:a16="http://schemas.microsoft.com/office/drawing/2014/main" id="{DADE1F36-3254-4971-B44B-C273D0C345BC}"/>
            </a:ext>
          </a:extLst>
        </xdr:cNvPr>
        <xdr:cNvSpPr/>
      </xdr:nvSpPr>
      <xdr:spPr>
        <a:xfrm>
          <a:off x="7273066" y="37961495"/>
          <a:ext cx="1750287" cy="437029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3</xdr:col>
      <xdr:colOff>47625</xdr:colOff>
      <xdr:row>203</xdr:row>
      <xdr:rowOff>63500</xdr:rowOff>
    </xdr:from>
    <xdr:ext cx="1587001" cy="338578"/>
    <xdr:sp macro="" textlink="">
      <xdr:nvSpPr>
        <xdr:cNvPr id="13" name="2 Rectángulo">
          <a:extLst>
            <a:ext uri="{FF2B5EF4-FFF2-40B4-BE49-F238E27FC236}">
              <a16:creationId xmlns:a16="http://schemas.microsoft.com/office/drawing/2014/main" id="{40DEDAEA-DD2C-4187-8A6D-D251EE6F2909}"/>
            </a:ext>
          </a:extLst>
        </xdr:cNvPr>
        <xdr:cNvSpPr/>
      </xdr:nvSpPr>
      <xdr:spPr>
        <a:xfrm>
          <a:off x="7309485" y="36456620"/>
          <a:ext cx="1587001" cy="33857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Marzo/03_Edos.%20Fros%20y%20Pptales_%20marzo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Fdos Fed."/>
      <sheetName val="EAI"/>
      <sheetName val="Comple 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81EF2-B3C5-4C1C-BE90-87263D04AEE1}">
  <dimension ref="A2:I534"/>
  <sheetViews>
    <sheetView showGridLines="0" tabSelected="1" zoomScale="80" zoomScaleNormal="80" workbookViewId="0">
      <selection activeCell="F473" sqref="F473"/>
    </sheetView>
  </sheetViews>
  <sheetFormatPr baseColWidth="10" defaultColWidth="11.42578125" defaultRowHeight="13.2" x14ac:dyDescent="0.25"/>
  <cols>
    <col min="1" max="1" width="11.42578125" style="2"/>
    <col min="2" max="2" width="90.42578125" style="2" customWidth="1"/>
    <col min="3" max="6" width="34.28515625" style="2" customWidth="1"/>
    <col min="7" max="7" width="19.140625" style="2" bestFit="1" customWidth="1"/>
    <col min="8" max="8" width="4" style="2" customWidth="1"/>
    <col min="9" max="9" width="19.85546875" style="2" customWidth="1"/>
    <col min="10" max="16384" width="11.42578125" style="2"/>
  </cols>
  <sheetData>
    <row r="2" spans="1:8" ht="4.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3" t="s">
        <v>0</v>
      </c>
      <c r="B3" s="3"/>
      <c r="C3" s="3"/>
      <c r="D3" s="3"/>
      <c r="E3" s="3"/>
      <c r="F3" s="3"/>
      <c r="G3" s="3"/>
      <c r="H3" s="3"/>
    </row>
    <row r="4" spans="1:8" ht="24" customHeight="1" x14ac:dyDescent="0.25">
      <c r="A4" s="3" t="s">
        <v>1</v>
      </c>
      <c r="B4" s="3"/>
      <c r="C4" s="3"/>
      <c r="D4" s="3"/>
      <c r="E4" s="3"/>
      <c r="F4" s="3"/>
      <c r="G4" s="3"/>
      <c r="H4" s="3"/>
    </row>
    <row r="5" spans="1:8" x14ac:dyDescent="0.25">
      <c r="B5" s="4"/>
      <c r="C5" s="5"/>
      <c r="D5" s="6"/>
      <c r="E5" s="6"/>
      <c r="F5" s="6"/>
    </row>
    <row r="7" spans="1:8" x14ac:dyDescent="0.25">
      <c r="B7" s="7" t="s">
        <v>2</v>
      </c>
      <c r="C7" s="8" t="s">
        <v>3</v>
      </c>
      <c r="D7" s="9"/>
      <c r="F7" s="10"/>
      <c r="G7" s="7"/>
    </row>
    <row r="9" spans="1:8" x14ac:dyDescent="0.25">
      <c r="A9" s="11" t="s">
        <v>4</v>
      </c>
      <c r="B9" s="11"/>
      <c r="C9" s="11"/>
      <c r="D9" s="11"/>
      <c r="E9" s="11"/>
      <c r="F9" s="11"/>
      <c r="G9" s="11"/>
      <c r="H9" s="11"/>
    </row>
    <row r="10" spans="1:8" x14ac:dyDescent="0.25">
      <c r="B10" s="12"/>
      <c r="C10" s="8"/>
      <c r="D10" s="9"/>
      <c r="F10" s="10"/>
    </row>
    <row r="11" spans="1:8" x14ac:dyDescent="0.25">
      <c r="B11" s="13" t="s">
        <v>5</v>
      </c>
      <c r="C11" s="14"/>
      <c r="D11" s="6"/>
      <c r="E11" s="6"/>
      <c r="F11" s="6"/>
    </row>
    <row r="12" spans="1:8" x14ac:dyDescent="0.25">
      <c r="B12" s="15"/>
      <c r="C12" s="5"/>
      <c r="D12" s="6"/>
      <c r="E12" s="6"/>
      <c r="F12" s="6"/>
    </row>
    <row r="13" spans="1:8" x14ac:dyDescent="0.25">
      <c r="B13" s="13" t="s">
        <v>6</v>
      </c>
      <c r="C13" s="5"/>
      <c r="D13" s="6"/>
      <c r="E13" s="6"/>
      <c r="F13" s="6"/>
    </row>
    <row r="14" spans="1:8" x14ac:dyDescent="0.25">
      <c r="C14" s="5"/>
    </row>
    <row r="15" spans="1:8" x14ac:dyDescent="0.25">
      <c r="B15" s="16" t="s">
        <v>7</v>
      </c>
    </row>
    <row r="16" spans="1:8" x14ac:dyDescent="0.25">
      <c r="B16" s="17"/>
    </row>
    <row r="17" spans="2:5" ht="20.25" customHeight="1" x14ac:dyDescent="0.25">
      <c r="B17" s="18" t="s">
        <v>8</v>
      </c>
      <c r="C17" s="19" t="s">
        <v>9</v>
      </c>
      <c r="D17" s="19" t="s">
        <v>10</v>
      </c>
      <c r="E17" s="19" t="s">
        <v>11</v>
      </c>
    </row>
    <row r="18" spans="2:5" x14ac:dyDescent="0.25">
      <c r="B18" s="20" t="s">
        <v>12</v>
      </c>
      <c r="C18" s="21"/>
      <c r="D18" s="21">
        <v>0</v>
      </c>
      <c r="E18" s="21">
        <v>0</v>
      </c>
    </row>
    <row r="19" spans="2:5" x14ac:dyDescent="0.25">
      <c r="B19" s="22"/>
      <c r="C19" s="23"/>
      <c r="D19" s="23">
        <v>0</v>
      </c>
      <c r="E19" s="23">
        <v>0</v>
      </c>
    </row>
    <row r="20" spans="2:5" x14ac:dyDescent="0.25">
      <c r="B20" s="22" t="s">
        <v>13</v>
      </c>
      <c r="C20" s="23"/>
      <c r="D20" s="23">
        <v>0</v>
      </c>
      <c r="E20" s="23">
        <v>0</v>
      </c>
    </row>
    <row r="21" spans="2:5" x14ac:dyDescent="0.25">
      <c r="B21" s="22"/>
      <c r="C21" s="23"/>
      <c r="D21" s="23">
        <v>0</v>
      </c>
      <c r="E21" s="23">
        <v>0</v>
      </c>
    </row>
    <row r="22" spans="2:5" x14ac:dyDescent="0.25">
      <c r="B22" s="24" t="s">
        <v>14</v>
      </c>
      <c r="C22" s="25"/>
      <c r="D22" s="25">
        <v>0</v>
      </c>
      <c r="E22" s="25">
        <v>0</v>
      </c>
    </row>
    <row r="23" spans="2:5" x14ac:dyDescent="0.25">
      <c r="B23" s="17"/>
      <c r="C23" s="19">
        <f>SUM(C18:C22)</f>
        <v>0</v>
      </c>
      <c r="D23" s="19"/>
      <c r="E23" s="19">
        <f>SUM(E18:E22)</f>
        <v>0</v>
      </c>
    </row>
    <row r="24" spans="2:5" x14ac:dyDescent="0.25">
      <c r="B24" s="17"/>
    </row>
    <row r="25" spans="2:5" x14ac:dyDescent="0.25">
      <c r="B25" s="17"/>
    </row>
    <row r="26" spans="2:5" x14ac:dyDescent="0.25">
      <c r="B26" s="17"/>
    </row>
    <row r="27" spans="2:5" x14ac:dyDescent="0.25">
      <c r="B27" s="16" t="s">
        <v>15</v>
      </c>
      <c r="C27" s="26"/>
    </row>
    <row r="29" spans="2:5" ht="18.75" customHeight="1" x14ac:dyDescent="0.25">
      <c r="B29" s="18" t="s">
        <v>16</v>
      </c>
      <c r="C29" s="19" t="s">
        <v>9</v>
      </c>
      <c r="D29" s="19" t="s">
        <v>17</v>
      </c>
      <c r="E29" s="19" t="s">
        <v>18</v>
      </c>
    </row>
    <row r="30" spans="2:5" x14ac:dyDescent="0.25">
      <c r="B30" s="22" t="s">
        <v>19</v>
      </c>
      <c r="C30" s="23"/>
      <c r="D30" s="23"/>
      <c r="E30" s="23"/>
    </row>
    <row r="31" spans="2:5" x14ac:dyDescent="0.25">
      <c r="B31" s="22"/>
      <c r="C31" s="23"/>
      <c r="D31" s="23"/>
      <c r="E31" s="23"/>
    </row>
    <row r="32" spans="2:5" ht="14.25" customHeight="1" x14ac:dyDescent="0.25">
      <c r="B32" s="22" t="s">
        <v>20</v>
      </c>
      <c r="C32" s="23"/>
      <c r="D32" s="23"/>
      <c r="E32" s="23"/>
    </row>
    <row r="33" spans="2:6" ht="14.25" customHeight="1" x14ac:dyDescent="0.25">
      <c r="B33" s="22"/>
      <c r="C33" s="23"/>
      <c r="D33" s="23"/>
      <c r="E33" s="23"/>
    </row>
    <row r="34" spans="2:6" ht="14.25" customHeight="1" x14ac:dyDescent="0.25">
      <c r="B34" s="24"/>
      <c r="C34" s="25"/>
      <c r="D34" s="25"/>
      <c r="E34" s="25"/>
    </row>
    <row r="35" spans="2:6" ht="14.25" customHeight="1" x14ac:dyDescent="0.25">
      <c r="C35" s="19">
        <f>SUM(C30:C34)</f>
        <v>0</v>
      </c>
      <c r="D35" s="19">
        <f>SUM(D30:D34)</f>
        <v>0</v>
      </c>
      <c r="E35" s="19">
        <f>SUM(E30:E34)</f>
        <v>0</v>
      </c>
    </row>
    <row r="36" spans="2:6" ht="14.25" customHeight="1" x14ac:dyDescent="0.25">
      <c r="C36" s="27"/>
      <c r="D36" s="27"/>
      <c r="E36" s="27"/>
    </row>
    <row r="37" spans="2:6" ht="14.25" customHeight="1" x14ac:dyDescent="0.25"/>
    <row r="38" spans="2:6" ht="23.25" customHeight="1" x14ac:dyDescent="0.25">
      <c r="B38" s="18" t="s">
        <v>21</v>
      </c>
      <c r="C38" s="19" t="s">
        <v>9</v>
      </c>
      <c r="D38" s="19" t="s">
        <v>22</v>
      </c>
      <c r="E38" s="19" t="s">
        <v>23</v>
      </c>
      <c r="F38" s="19" t="s">
        <v>24</v>
      </c>
    </row>
    <row r="39" spans="2:6" s="5" customFormat="1" ht="14.25" customHeight="1" x14ac:dyDescent="0.25">
      <c r="B39" s="28" t="s">
        <v>25</v>
      </c>
      <c r="C39" s="29">
        <f>D39+E39+F39</f>
        <v>64857.78</v>
      </c>
      <c r="D39" s="30">
        <f>60652.4-5888.4</f>
        <v>54764</v>
      </c>
      <c r="E39" s="30">
        <f>3685+0.1</f>
        <v>3685.1</v>
      </c>
      <c r="F39" s="30">
        <f>5888.4+520.28</f>
        <v>6408.6799999999994</v>
      </c>
    </row>
    <row r="40" spans="2:6" s="5" customFormat="1" ht="14.25" customHeight="1" x14ac:dyDescent="0.25">
      <c r="B40" s="28"/>
      <c r="C40" s="30"/>
      <c r="D40" s="30"/>
      <c r="E40" s="30"/>
      <c r="F40" s="30"/>
    </row>
    <row r="41" spans="2:6" s="5" customFormat="1" ht="14.25" customHeight="1" x14ac:dyDescent="0.25">
      <c r="B41" s="28" t="s">
        <v>26</v>
      </c>
      <c r="C41" s="29">
        <f>SUM(D41:F41)</f>
        <v>12000</v>
      </c>
      <c r="D41" s="30">
        <v>12000</v>
      </c>
      <c r="E41" s="30">
        <v>0</v>
      </c>
      <c r="F41" s="30">
        <v>0</v>
      </c>
    </row>
    <row r="42" spans="2:6" s="5" customFormat="1" ht="14.25" customHeight="1" x14ac:dyDescent="0.25">
      <c r="B42" s="28"/>
      <c r="C42" s="30"/>
      <c r="D42" s="30"/>
      <c r="E42" s="30"/>
      <c r="F42" s="30"/>
    </row>
    <row r="43" spans="2:6" s="5" customFormat="1" ht="14.25" customHeight="1" x14ac:dyDescent="0.25">
      <c r="B43" s="28" t="s">
        <v>27</v>
      </c>
      <c r="C43" s="29">
        <f>SUM(D43:F43)</f>
        <v>0</v>
      </c>
      <c r="D43" s="30">
        <v>0</v>
      </c>
      <c r="E43" s="30">
        <v>0</v>
      </c>
      <c r="F43" s="30">
        <v>0</v>
      </c>
    </row>
    <row r="44" spans="2:6" s="5" customFormat="1" ht="14.25" customHeight="1" x14ac:dyDescent="0.25">
      <c r="B44" s="28"/>
      <c r="C44" s="30"/>
      <c r="D44" s="30"/>
      <c r="E44" s="30"/>
      <c r="F44" s="30"/>
    </row>
    <row r="45" spans="2:6" s="5" customFormat="1" ht="14.25" customHeight="1" x14ac:dyDescent="0.25">
      <c r="B45" s="28" t="s">
        <v>28</v>
      </c>
      <c r="C45" s="29">
        <f>SUM(D45:F45)</f>
        <v>0</v>
      </c>
      <c r="D45" s="30">
        <v>0</v>
      </c>
      <c r="E45" s="30">
        <v>0</v>
      </c>
      <c r="F45" s="30">
        <v>0</v>
      </c>
    </row>
    <row r="46" spans="2:6" s="5" customFormat="1" ht="14.25" customHeight="1" x14ac:dyDescent="0.25">
      <c r="B46" s="31"/>
      <c r="C46" s="32"/>
      <c r="D46" s="32"/>
      <c r="E46" s="32"/>
      <c r="F46" s="32"/>
    </row>
    <row r="47" spans="2:6" s="5" customFormat="1" ht="14.25" customHeight="1" x14ac:dyDescent="0.25">
      <c r="C47" s="33">
        <f>SUM(C38:C46)</f>
        <v>76857.78</v>
      </c>
      <c r="D47" s="33">
        <f>SUM(D38:D46)</f>
        <v>66764</v>
      </c>
      <c r="E47" s="33">
        <f>SUM(E38:E46)</f>
        <v>3685.1</v>
      </c>
      <c r="F47" s="33">
        <f>SUM(F38:F46)</f>
        <v>6408.6799999999994</v>
      </c>
    </row>
    <row r="48" spans="2:6" ht="14.25" hidden="1" customHeight="1" x14ac:dyDescent="0.25"/>
    <row r="49" spans="2:8" ht="13.8" hidden="1" customHeight="1" x14ac:dyDescent="0.25"/>
    <row r="50" spans="2:8" ht="14.25" customHeight="1" x14ac:dyDescent="0.25"/>
    <row r="51" spans="2:8" ht="14.25" customHeight="1" x14ac:dyDescent="0.25">
      <c r="B51" s="16" t="s">
        <v>29</v>
      </c>
    </row>
    <row r="52" spans="2:8" ht="14.25" customHeight="1" x14ac:dyDescent="0.25">
      <c r="B52" s="17"/>
    </row>
    <row r="53" spans="2:8" ht="24" customHeight="1" x14ac:dyDescent="0.25">
      <c r="B53" s="18" t="s">
        <v>30</v>
      </c>
      <c r="C53" s="19" t="s">
        <v>9</v>
      </c>
      <c r="D53" s="19" t="s">
        <v>31</v>
      </c>
    </row>
    <row r="54" spans="2:8" ht="14.25" customHeight="1" x14ac:dyDescent="0.25">
      <c r="B54" s="20" t="s">
        <v>32</v>
      </c>
      <c r="C54" s="21"/>
      <c r="D54" s="21">
        <v>0</v>
      </c>
    </row>
    <row r="55" spans="2:8" ht="14.25" customHeight="1" x14ac:dyDescent="0.25">
      <c r="B55" s="22"/>
      <c r="C55" s="23"/>
      <c r="D55" s="23">
        <v>0</v>
      </c>
    </row>
    <row r="56" spans="2:8" ht="14.25" customHeight="1" x14ac:dyDescent="0.25">
      <c r="B56" s="22" t="s">
        <v>33</v>
      </c>
      <c r="C56" s="23"/>
      <c r="D56" s="23"/>
    </row>
    <row r="57" spans="2:8" ht="14.25" customHeight="1" x14ac:dyDescent="0.25">
      <c r="B57" s="24"/>
      <c r="C57" s="25"/>
      <c r="D57" s="25">
        <v>0</v>
      </c>
    </row>
    <row r="58" spans="2:8" ht="14.25" customHeight="1" x14ac:dyDescent="0.25">
      <c r="B58" s="34"/>
      <c r="C58" s="19">
        <f>SUM(C53:C57)</f>
        <v>0</v>
      </c>
      <c r="D58" s="19"/>
      <c r="H58" s="35"/>
    </row>
    <row r="59" spans="2:8" ht="14.25" customHeight="1" x14ac:dyDescent="0.25">
      <c r="B59" s="34"/>
      <c r="C59" s="36"/>
      <c r="D59" s="36"/>
    </row>
    <row r="60" spans="2:8" ht="9.75" customHeight="1" x14ac:dyDescent="0.25">
      <c r="B60" s="34"/>
      <c r="C60" s="36"/>
      <c r="D60" s="36"/>
    </row>
    <row r="61" spans="2:8" ht="14.25" customHeight="1" x14ac:dyDescent="0.25">
      <c r="H61" s="17"/>
    </row>
    <row r="62" spans="2:8" ht="14.25" customHeight="1" x14ac:dyDescent="0.25">
      <c r="B62" s="16" t="s">
        <v>34</v>
      </c>
    </row>
    <row r="63" spans="2:8" ht="14.25" customHeight="1" x14ac:dyDescent="0.25">
      <c r="B63" s="17"/>
    </row>
    <row r="64" spans="2:8" ht="27.75" customHeight="1" x14ac:dyDescent="0.25">
      <c r="B64" s="18" t="s">
        <v>35</v>
      </c>
      <c r="C64" s="19" t="s">
        <v>9</v>
      </c>
      <c r="D64" s="19" t="s">
        <v>10</v>
      </c>
      <c r="E64" s="19" t="s">
        <v>36</v>
      </c>
      <c r="F64" s="37" t="s">
        <v>37</v>
      </c>
      <c r="G64" s="19" t="s">
        <v>38</v>
      </c>
    </row>
    <row r="65" spans="2:8" ht="14.25" customHeight="1" x14ac:dyDescent="0.25">
      <c r="B65" s="38" t="s">
        <v>39</v>
      </c>
      <c r="C65" s="36"/>
      <c r="D65" s="36">
        <v>0</v>
      </c>
      <c r="E65" s="36">
        <v>0</v>
      </c>
      <c r="F65" s="36">
        <v>0</v>
      </c>
      <c r="G65" s="39">
        <v>0</v>
      </c>
    </row>
    <row r="66" spans="2:8" ht="14.25" customHeight="1" x14ac:dyDescent="0.25">
      <c r="B66" s="38"/>
      <c r="C66" s="36"/>
      <c r="D66" s="36">
        <v>0</v>
      </c>
      <c r="E66" s="36">
        <v>0</v>
      </c>
      <c r="F66" s="36">
        <v>0</v>
      </c>
      <c r="G66" s="39">
        <v>0</v>
      </c>
    </row>
    <row r="67" spans="2:8" ht="14.25" customHeight="1" x14ac:dyDescent="0.25">
      <c r="B67" s="38"/>
      <c r="C67" s="36"/>
      <c r="D67" s="36">
        <v>0</v>
      </c>
      <c r="E67" s="36">
        <v>0</v>
      </c>
      <c r="F67" s="36">
        <v>0</v>
      </c>
      <c r="G67" s="39">
        <v>0</v>
      </c>
    </row>
    <row r="68" spans="2:8" ht="14.25" customHeight="1" x14ac:dyDescent="0.25">
      <c r="B68" s="40"/>
      <c r="C68" s="41"/>
      <c r="D68" s="41">
        <v>0</v>
      </c>
      <c r="E68" s="41">
        <v>0</v>
      </c>
      <c r="F68" s="41">
        <v>0</v>
      </c>
      <c r="G68" s="42">
        <v>0</v>
      </c>
    </row>
    <row r="69" spans="2:8" ht="15" customHeight="1" x14ac:dyDescent="0.25">
      <c r="B69" s="34"/>
      <c r="C69" s="19">
        <f>SUM(C64:C68)</f>
        <v>0</v>
      </c>
      <c r="D69" s="43">
        <v>0</v>
      </c>
      <c r="E69" s="44">
        <v>0</v>
      </c>
      <c r="F69" s="44">
        <v>0</v>
      </c>
      <c r="G69" s="45">
        <v>0</v>
      </c>
      <c r="H69" s="17"/>
    </row>
    <row r="70" spans="2:8" x14ac:dyDescent="0.25">
      <c r="B70" s="34"/>
      <c r="C70" s="46"/>
      <c r="D70" s="46"/>
      <c r="E70" s="46"/>
      <c r="F70" s="46"/>
      <c r="G70" s="46"/>
    </row>
    <row r="71" spans="2:8" x14ac:dyDescent="0.25">
      <c r="B71" s="34"/>
      <c r="C71" s="46"/>
      <c r="D71" s="46"/>
      <c r="E71" s="46"/>
      <c r="F71" s="46"/>
      <c r="G71" s="46"/>
      <c r="H71" s="17"/>
    </row>
    <row r="72" spans="2:8" x14ac:dyDescent="0.25">
      <c r="B72" s="34"/>
      <c r="C72" s="46"/>
      <c r="D72" s="46"/>
      <c r="E72" s="46"/>
      <c r="F72" s="46"/>
      <c r="G72" s="46"/>
    </row>
    <row r="73" spans="2:8" x14ac:dyDescent="0.25">
      <c r="B73" s="34"/>
      <c r="C73" s="46"/>
      <c r="D73" s="46"/>
      <c r="E73" s="46"/>
      <c r="F73" s="46"/>
      <c r="G73" s="46"/>
    </row>
    <row r="74" spans="2:8" x14ac:dyDescent="0.25">
      <c r="B74" s="34"/>
      <c r="C74" s="46"/>
      <c r="D74" s="46"/>
      <c r="E74" s="46"/>
      <c r="F74" s="46"/>
      <c r="G74" s="46"/>
      <c r="H74" s="17"/>
    </row>
    <row r="75" spans="2:8" ht="26.25" customHeight="1" x14ac:dyDescent="0.25">
      <c r="B75" s="18" t="s">
        <v>40</v>
      </c>
      <c r="C75" s="19" t="s">
        <v>9</v>
      </c>
      <c r="D75" s="19" t="s">
        <v>10</v>
      </c>
      <c r="E75" s="19" t="s">
        <v>41</v>
      </c>
      <c r="F75" s="46"/>
      <c r="G75" s="46"/>
    </row>
    <row r="76" spans="2:8" x14ac:dyDescent="0.25">
      <c r="B76" s="20" t="s">
        <v>42</v>
      </c>
      <c r="C76" s="39"/>
      <c r="D76" s="23">
        <v>0</v>
      </c>
      <c r="E76" s="23">
        <v>0</v>
      </c>
      <c r="F76" s="46"/>
      <c r="G76" s="46"/>
    </row>
    <row r="77" spans="2:8" x14ac:dyDescent="0.25">
      <c r="B77" s="24"/>
      <c r="C77" s="39"/>
      <c r="D77" s="23">
        <v>0</v>
      </c>
      <c r="E77" s="23">
        <v>0</v>
      </c>
      <c r="F77" s="46"/>
      <c r="G77" s="46"/>
    </row>
    <row r="78" spans="2:8" ht="16.5" customHeight="1" x14ac:dyDescent="0.25">
      <c r="B78" s="34"/>
      <c r="C78" s="19">
        <f>SUM(C76:C77)</f>
        <v>0</v>
      </c>
      <c r="D78" s="47"/>
      <c r="E78" s="48"/>
      <c r="F78" s="46"/>
      <c r="G78" s="46"/>
    </row>
    <row r="79" spans="2:8" x14ac:dyDescent="0.25">
      <c r="B79" s="34"/>
      <c r="C79" s="46"/>
      <c r="D79" s="46"/>
      <c r="E79" s="46"/>
      <c r="F79" s="46"/>
      <c r="G79" s="46"/>
    </row>
    <row r="80" spans="2:8" x14ac:dyDescent="0.25">
      <c r="B80" s="34"/>
      <c r="C80" s="46"/>
      <c r="D80" s="46"/>
      <c r="E80" s="46"/>
      <c r="F80" s="46"/>
      <c r="G80" s="46"/>
    </row>
    <row r="81" spans="2:8" x14ac:dyDescent="0.25">
      <c r="B81" s="17"/>
      <c r="H81" s="17"/>
    </row>
    <row r="82" spans="2:8" x14ac:dyDescent="0.25">
      <c r="B82" s="16" t="s">
        <v>43</v>
      </c>
    </row>
    <row r="84" spans="2:8" x14ac:dyDescent="0.25">
      <c r="B84" s="17"/>
    </row>
    <row r="85" spans="2:8" ht="24" customHeight="1" x14ac:dyDescent="0.25">
      <c r="B85" s="18" t="s">
        <v>44</v>
      </c>
      <c r="C85" s="19" t="s">
        <v>45</v>
      </c>
      <c r="D85" s="19" t="s">
        <v>46</v>
      </c>
      <c r="E85" s="19" t="s">
        <v>47</v>
      </c>
      <c r="F85" s="19" t="s">
        <v>48</v>
      </c>
    </row>
    <row r="86" spans="2:8" x14ac:dyDescent="0.25">
      <c r="B86" s="49" t="s">
        <v>49</v>
      </c>
      <c r="C86" s="50">
        <v>72082106.209999993</v>
      </c>
      <c r="D86" s="29">
        <v>72082106.209999993</v>
      </c>
      <c r="E86" s="23">
        <f>D86-C86</f>
        <v>0</v>
      </c>
      <c r="F86" s="23"/>
    </row>
    <row r="87" spans="2:8" x14ac:dyDescent="0.25">
      <c r="B87" s="51" t="s">
        <v>50</v>
      </c>
      <c r="C87" s="30">
        <v>54151272.869999997</v>
      </c>
      <c r="D87" s="29">
        <v>54151272.869999997</v>
      </c>
      <c r="E87" s="23">
        <f>D87-C87</f>
        <v>0</v>
      </c>
      <c r="F87" s="23"/>
    </row>
    <row r="88" spans="2:8" x14ac:dyDescent="0.25">
      <c r="B88" s="51" t="s">
        <v>51</v>
      </c>
      <c r="C88" s="30">
        <v>0.01</v>
      </c>
      <c r="D88" s="29">
        <v>0.01</v>
      </c>
      <c r="E88" s="23"/>
      <c r="F88" s="23"/>
    </row>
    <row r="89" spans="2:8" x14ac:dyDescent="0.25">
      <c r="B89" s="22" t="s">
        <v>52</v>
      </c>
      <c r="C89" s="52">
        <f>SUM(C86:C88)</f>
        <v>126233379.08999999</v>
      </c>
      <c r="D89" s="53">
        <f>SUM(D86:D88)</f>
        <v>126233379.08999999</v>
      </c>
      <c r="E89" s="54">
        <f>D89-C89</f>
        <v>0</v>
      </c>
      <c r="F89" s="23"/>
    </row>
    <row r="90" spans="2:8" x14ac:dyDescent="0.25">
      <c r="B90" s="51" t="s">
        <v>53</v>
      </c>
      <c r="C90" s="30">
        <v>4275332.4000000004</v>
      </c>
      <c r="D90" s="30">
        <v>4275332.4000000004</v>
      </c>
      <c r="E90" s="23">
        <f>D90-C90</f>
        <v>0</v>
      </c>
      <c r="F90" s="23"/>
    </row>
    <row r="91" spans="2:8" x14ac:dyDescent="0.25">
      <c r="B91" s="51" t="s">
        <v>54</v>
      </c>
      <c r="C91" s="30">
        <v>7446701.4199999999</v>
      </c>
      <c r="D91" s="30">
        <v>7446701.4199999999</v>
      </c>
      <c r="E91" s="23">
        <f t="shared" ref="E91:E116" si="0">D91-C91</f>
        <v>0</v>
      </c>
      <c r="F91" s="23"/>
    </row>
    <row r="92" spans="2:8" x14ac:dyDescent="0.25">
      <c r="B92" s="51" t="s">
        <v>55</v>
      </c>
      <c r="C92" s="30">
        <v>50829.68</v>
      </c>
      <c r="D92" s="30">
        <v>50829.68</v>
      </c>
      <c r="E92" s="23">
        <f t="shared" si="0"/>
        <v>0</v>
      </c>
      <c r="F92" s="23"/>
    </row>
    <row r="93" spans="2:8" x14ac:dyDescent="0.25">
      <c r="B93" s="51" t="s">
        <v>56</v>
      </c>
      <c r="C93" s="30">
        <v>10196632.550000001</v>
      </c>
      <c r="D93" s="30">
        <v>10196632.550000001</v>
      </c>
      <c r="E93" s="23">
        <f t="shared" si="0"/>
        <v>0</v>
      </c>
      <c r="F93" s="23"/>
    </row>
    <row r="94" spans="2:8" x14ac:dyDescent="0.25">
      <c r="B94" s="51" t="s">
        <v>57</v>
      </c>
      <c r="C94" s="30">
        <v>132534.89000000001</v>
      </c>
      <c r="D94" s="30">
        <v>132534.89000000001</v>
      </c>
      <c r="E94" s="23">
        <f t="shared" si="0"/>
        <v>0</v>
      </c>
      <c r="F94" s="23"/>
    </row>
    <row r="95" spans="2:8" x14ac:dyDescent="0.25">
      <c r="B95" s="51" t="s">
        <v>58</v>
      </c>
      <c r="C95" s="30">
        <v>1200526.9099999999</v>
      </c>
      <c r="D95" s="30">
        <v>1200526.9099999999</v>
      </c>
      <c r="E95" s="23">
        <f t="shared" si="0"/>
        <v>0</v>
      </c>
      <c r="F95" s="23"/>
    </row>
    <row r="96" spans="2:8" x14ac:dyDescent="0.25">
      <c r="B96" s="51" t="s">
        <v>59</v>
      </c>
      <c r="C96" s="30">
        <v>195703.67</v>
      </c>
      <c r="D96" s="30">
        <v>195703.67</v>
      </c>
      <c r="E96" s="23">
        <f t="shared" si="0"/>
        <v>0</v>
      </c>
      <c r="F96" s="23"/>
    </row>
    <row r="97" spans="2:6" x14ac:dyDescent="0.25">
      <c r="B97" s="51" t="s">
        <v>60</v>
      </c>
      <c r="C97" s="30">
        <v>1007809.41</v>
      </c>
      <c r="D97" s="30">
        <v>1007809.41</v>
      </c>
      <c r="E97" s="23">
        <f t="shared" si="0"/>
        <v>0</v>
      </c>
      <c r="F97" s="23"/>
    </row>
    <row r="98" spans="2:6" x14ac:dyDescent="0.25">
      <c r="B98" s="51" t="s">
        <v>61</v>
      </c>
      <c r="C98" s="30">
        <v>78187.399999999994</v>
      </c>
      <c r="D98" s="30">
        <v>78187.399999999994</v>
      </c>
      <c r="E98" s="23">
        <f t="shared" si="0"/>
        <v>0</v>
      </c>
      <c r="F98" s="23"/>
    </row>
    <row r="99" spans="2:6" x14ac:dyDescent="0.25">
      <c r="B99" s="51" t="s">
        <v>62</v>
      </c>
      <c r="C99" s="30">
        <v>211315.94</v>
      </c>
      <c r="D99" s="30">
        <v>211315.94</v>
      </c>
      <c r="E99" s="23">
        <f t="shared" si="0"/>
        <v>0</v>
      </c>
      <c r="F99" s="23"/>
    </row>
    <row r="100" spans="2:6" x14ac:dyDescent="0.25">
      <c r="B100" s="51" t="s">
        <v>63</v>
      </c>
      <c r="C100" s="30">
        <v>375630.72</v>
      </c>
      <c r="D100" s="30">
        <v>375630.72</v>
      </c>
      <c r="E100" s="23">
        <f t="shared" si="0"/>
        <v>0</v>
      </c>
      <c r="F100" s="23"/>
    </row>
    <row r="101" spans="2:6" x14ac:dyDescent="0.25">
      <c r="B101" s="51" t="s">
        <v>64</v>
      </c>
      <c r="C101" s="30">
        <v>3738169.22</v>
      </c>
      <c r="D101" s="30">
        <v>3738169.22</v>
      </c>
      <c r="E101" s="23">
        <f t="shared" si="0"/>
        <v>0</v>
      </c>
      <c r="F101" s="23"/>
    </row>
    <row r="102" spans="2:6" x14ac:dyDescent="0.25">
      <c r="B102" s="51" t="s">
        <v>65</v>
      </c>
      <c r="C102" s="30">
        <v>2805719.05</v>
      </c>
      <c r="D102" s="30">
        <v>2805719.05</v>
      </c>
      <c r="E102" s="23">
        <f t="shared" si="0"/>
        <v>0</v>
      </c>
      <c r="F102" s="23"/>
    </row>
    <row r="103" spans="2:6" x14ac:dyDescent="0.25">
      <c r="B103" s="51" t="s">
        <v>66</v>
      </c>
      <c r="C103" s="30">
        <v>1606284</v>
      </c>
      <c r="D103" s="30">
        <v>1606284</v>
      </c>
      <c r="E103" s="23">
        <f t="shared" si="0"/>
        <v>0</v>
      </c>
      <c r="F103" s="23"/>
    </row>
    <row r="104" spans="2:6" x14ac:dyDescent="0.25">
      <c r="B104" s="51" t="s">
        <v>67</v>
      </c>
      <c r="C104" s="30">
        <v>8931</v>
      </c>
      <c r="D104" s="30">
        <v>8931</v>
      </c>
      <c r="E104" s="23">
        <f t="shared" si="0"/>
        <v>0</v>
      </c>
      <c r="F104" s="23"/>
    </row>
    <row r="105" spans="2:6" x14ac:dyDescent="0.25">
      <c r="B105" s="51" t="s">
        <v>68</v>
      </c>
      <c r="C105" s="30">
        <v>50353.19</v>
      </c>
      <c r="D105" s="30">
        <v>50353.19</v>
      </c>
      <c r="E105" s="23">
        <f t="shared" si="0"/>
        <v>0</v>
      </c>
      <c r="F105" s="23"/>
    </row>
    <row r="106" spans="2:6" x14ac:dyDescent="0.25">
      <c r="B106" s="51" t="s">
        <v>69</v>
      </c>
      <c r="C106" s="30">
        <v>39100</v>
      </c>
      <c r="D106" s="30">
        <v>39100</v>
      </c>
      <c r="E106" s="23">
        <f t="shared" si="0"/>
        <v>0</v>
      </c>
      <c r="F106" s="23"/>
    </row>
    <row r="107" spans="2:6" x14ac:dyDescent="0.25">
      <c r="B107" s="51" t="s">
        <v>70</v>
      </c>
      <c r="C107" s="30">
        <v>4723382.4800000004</v>
      </c>
      <c r="D107" s="30">
        <v>4723382.4800000004</v>
      </c>
      <c r="E107" s="23">
        <f t="shared" si="0"/>
        <v>0</v>
      </c>
      <c r="F107" s="23"/>
    </row>
    <row r="108" spans="2:6" x14ac:dyDescent="0.25">
      <c r="B108" s="51" t="s">
        <v>71</v>
      </c>
      <c r="C108" s="30">
        <v>1710618.2</v>
      </c>
      <c r="D108" s="30">
        <v>1710618.2</v>
      </c>
      <c r="E108" s="23">
        <f t="shared" si="0"/>
        <v>0</v>
      </c>
      <c r="F108" s="23"/>
    </row>
    <row r="109" spans="2:6" x14ac:dyDescent="0.25">
      <c r="B109" s="51" t="s">
        <v>72</v>
      </c>
      <c r="C109" s="30">
        <v>458013.45</v>
      </c>
      <c r="D109" s="30">
        <v>458013.45</v>
      </c>
      <c r="E109" s="23">
        <f t="shared" si="0"/>
        <v>0</v>
      </c>
      <c r="F109" s="23"/>
    </row>
    <row r="110" spans="2:6" x14ac:dyDescent="0.25">
      <c r="B110" s="51" t="s">
        <v>73</v>
      </c>
      <c r="C110" s="30">
        <v>1639414.32</v>
      </c>
      <c r="D110" s="30">
        <v>1639414.32</v>
      </c>
      <c r="E110" s="23">
        <f t="shared" si="0"/>
        <v>0</v>
      </c>
      <c r="F110" s="23"/>
    </row>
    <row r="111" spans="2:6" x14ac:dyDescent="0.25">
      <c r="B111" s="51" t="s">
        <v>74</v>
      </c>
      <c r="C111" s="30">
        <v>1113629.07</v>
      </c>
      <c r="D111" s="30">
        <v>1113629.07</v>
      </c>
      <c r="E111" s="23">
        <f t="shared" si="0"/>
        <v>0</v>
      </c>
      <c r="F111" s="23"/>
    </row>
    <row r="112" spans="2:6" x14ac:dyDescent="0.25">
      <c r="B112" s="51" t="s">
        <v>75</v>
      </c>
      <c r="C112" s="30">
        <v>26352.14</v>
      </c>
      <c r="D112" s="30">
        <v>26352.14</v>
      </c>
      <c r="E112" s="23">
        <f t="shared" si="0"/>
        <v>0</v>
      </c>
      <c r="F112" s="23"/>
    </row>
    <row r="113" spans="2:8" x14ac:dyDescent="0.25">
      <c r="B113" s="51" t="s">
        <v>76</v>
      </c>
      <c r="C113" s="30">
        <v>2340870.25</v>
      </c>
      <c r="D113" s="30">
        <v>2340870.25</v>
      </c>
      <c r="E113" s="23">
        <f t="shared" si="0"/>
        <v>0</v>
      </c>
      <c r="F113" s="23"/>
    </row>
    <row r="114" spans="2:8" x14ac:dyDescent="0.25">
      <c r="B114" s="51" t="s">
        <v>77</v>
      </c>
      <c r="C114" s="30">
        <v>14872.63</v>
      </c>
      <c r="D114" s="30">
        <v>14872.63</v>
      </c>
      <c r="E114" s="23">
        <f t="shared" si="0"/>
        <v>0</v>
      </c>
      <c r="F114" s="23"/>
    </row>
    <row r="115" spans="2:8" x14ac:dyDescent="0.25">
      <c r="B115" s="55" t="s">
        <v>78</v>
      </c>
      <c r="C115" s="32">
        <v>832891.37</v>
      </c>
      <c r="D115" s="32">
        <v>832891.37</v>
      </c>
      <c r="E115" s="25">
        <f t="shared" si="0"/>
        <v>0</v>
      </c>
      <c r="F115" s="25"/>
      <c r="H115" s="35"/>
    </row>
    <row r="116" spans="2:8" x14ac:dyDescent="0.25">
      <c r="B116" s="49" t="s">
        <v>79</v>
      </c>
      <c r="C116" s="50">
        <v>7574.81</v>
      </c>
      <c r="D116" s="50">
        <v>7574.81</v>
      </c>
      <c r="E116" s="21">
        <f t="shared" si="0"/>
        <v>0</v>
      </c>
      <c r="F116" s="21"/>
    </row>
    <row r="117" spans="2:8" x14ac:dyDescent="0.25">
      <c r="B117" s="51" t="s">
        <v>80</v>
      </c>
      <c r="C117" s="30">
        <v>9020</v>
      </c>
      <c r="D117" s="30">
        <v>9020</v>
      </c>
      <c r="E117" s="23"/>
      <c r="F117" s="23"/>
    </row>
    <row r="118" spans="2:8" x14ac:dyDescent="0.25">
      <c r="B118" s="22" t="s">
        <v>81</v>
      </c>
      <c r="C118" s="56">
        <f>SUM(C90:C117)</f>
        <v>46296400.170000017</v>
      </c>
      <c r="D118" s="56">
        <f>SUM(D90:D117)</f>
        <v>46296400.170000017</v>
      </c>
      <c r="E118" s="56">
        <f>SUM(E90:E116)</f>
        <v>0</v>
      </c>
      <c r="F118" s="23"/>
    </row>
    <row r="119" spans="2:8" x14ac:dyDescent="0.25">
      <c r="B119" s="51" t="s">
        <v>82</v>
      </c>
      <c r="C119" s="30">
        <v>-11936091.210000001</v>
      </c>
      <c r="D119" s="30">
        <v>-11936091.210000001</v>
      </c>
      <c r="E119" s="23">
        <f t="shared" ref="E119:E137" si="1">D119-C119</f>
        <v>0</v>
      </c>
      <c r="F119" s="23"/>
    </row>
    <row r="120" spans="2:8" x14ac:dyDescent="0.25">
      <c r="B120" s="51" t="s">
        <v>83</v>
      </c>
      <c r="C120" s="30">
        <v>-9927113.1300000008</v>
      </c>
      <c r="D120" s="30">
        <v>-9927113.1300000008</v>
      </c>
      <c r="E120" s="23">
        <f t="shared" si="1"/>
        <v>0</v>
      </c>
      <c r="F120" s="23"/>
    </row>
    <row r="121" spans="2:8" x14ac:dyDescent="0.25">
      <c r="B121" s="51" t="s">
        <v>84</v>
      </c>
      <c r="C121" s="30">
        <v>-8639</v>
      </c>
      <c r="D121" s="30">
        <v>-8639</v>
      </c>
      <c r="E121" s="23">
        <f t="shared" si="1"/>
        <v>0</v>
      </c>
      <c r="F121" s="23"/>
    </row>
    <row r="122" spans="2:8" x14ac:dyDescent="0.25">
      <c r="B122" s="51" t="s">
        <v>85</v>
      </c>
      <c r="C122" s="30">
        <v>-9020</v>
      </c>
      <c r="D122" s="30">
        <v>-9020</v>
      </c>
      <c r="E122" s="23">
        <f t="shared" si="1"/>
        <v>0</v>
      </c>
      <c r="F122" s="23"/>
    </row>
    <row r="123" spans="2:8" x14ac:dyDescent="0.25">
      <c r="B123" s="51" t="s">
        <v>86</v>
      </c>
      <c r="C123" s="30">
        <v>-8212654.4000000004</v>
      </c>
      <c r="D123" s="30">
        <v>-8212654.4000000004</v>
      </c>
      <c r="E123" s="23">
        <f t="shared" si="1"/>
        <v>0</v>
      </c>
      <c r="F123" s="23"/>
    </row>
    <row r="124" spans="2:8" x14ac:dyDescent="0.25">
      <c r="B124" s="51" t="s">
        <v>87</v>
      </c>
      <c r="C124" s="30">
        <v>-748246.12</v>
      </c>
      <c r="D124" s="30">
        <v>-748246.12</v>
      </c>
      <c r="E124" s="23">
        <f t="shared" si="1"/>
        <v>0</v>
      </c>
      <c r="F124" s="23"/>
    </row>
    <row r="125" spans="2:8" x14ac:dyDescent="0.25">
      <c r="B125" s="51" t="s">
        <v>88</v>
      </c>
      <c r="C125" s="30">
        <v>-515889.06</v>
      </c>
      <c r="D125" s="30">
        <v>-515889.06</v>
      </c>
      <c r="E125" s="23">
        <f t="shared" si="1"/>
        <v>0</v>
      </c>
      <c r="F125" s="23"/>
    </row>
    <row r="126" spans="2:8" x14ac:dyDescent="0.25">
      <c r="B126" s="51" t="s">
        <v>89</v>
      </c>
      <c r="C126" s="30">
        <v>-51033.440000000002</v>
      </c>
      <c r="D126" s="30">
        <v>-51033.440000000002</v>
      </c>
      <c r="E126" s="23">
        <f t="shared" si="1"/>
        <v>0</v>
      </c>
      <c r="F126" s="23"/>
    </row>
    <row r="127" spans="2:8" x14ac:dyDescent="0.25">
      <c r="B127" s="51" t="s">
        <v>90</v>
      </c>
      <c r="C127" s="30">
        <v>-167570.95000000001</v>
      </c>
      <c r="D127" s="30">
        <v>-167570.95000000001</v>
      </c>
      <c r="E127" s="23">
        <f t="shared" si="1"/>
        <v>0</v>
      </c>
      <c r="F127" s="23"/>
    </row>
    <row r="128" spans="2:8" x14ac:dyDescent="0.25">
      <c r="B128" s="51" t="s">
        <v>91</v>
      </c>
      <c r="C128" s="30">
        <v>-3947833.1</v>
      </c>
      <c r="D128" s="30">
        <v>-3947833.1</v>
      </c>
      <c r="E128" s="23">
        <f t="shared" si="1"/>
        <v>0</v>
      </c>
      <c r="F128" s="23"/>
    </row>
    <row r="129" spans="2:9" x14ac:dyDescent="0.25">
      <c r="B129" s="51" t="s">
        <v>92</v>
      </c>
      <c r="C129" s="30">
        <v>-4262993.8600000003</v>
      </c>
      <c r="D129" s="30">
        <v>-4262993.8600000003</v>
      </c>
      <c r="E129" s="23">
        <f t="shared" si="1"/>
        <v>0</v>
      </c>
      <c r="F129" s="23"/>
    </row>
    <row r="130" spans="2:9" x14ac:dyDescent="0.25">
      <c r="B130" s="51" t="s">
        <v>93</v>
      </c>
      <c r="C130" s="30">
        <v>-446.55</v>
      </c>
      <c r="D130" s="30">
        <v>-446.55</v>
      </c>
      <c r="E130" s="23">
        <f t="shared" si="1"/>
        <v>0</v>
      </c>
      <c r="F130" s="23"/>
    </row>
    <row r="131" spans="2:9" x14ac:dyDescent="0.25">
      <c r="B131" s="51" t="s">
        <v>94</v>
      </c>
      <c r="C131" s="30">
        <v>-39100</v>
      </c>
      <c r="D131" s="30">
        <v>-39100</v>
      </c>
      <c r="E131" s="23">
        <f t="shared" si="1"/>
        <v>0</v>
      </c>
      <c r="F131" s="23"/>
    </row>
    <row r="132" spans="2:9" x14ac:dyDescent="0.25">
      <c r="B132" s="51" t="s">
        <v>95</v>
      </c>
      <c r="C132" s="30">
        <v>-3930195.47</v>
      </c>
      <c r="D132" s="30">
        <v>-3930195.47</v>
      </c>
      <c r="E132" s="23">
        <f t="shared" si="1"/>
        <v>0</v>
      </c>
      <c r="F132" s="23"/>
    </row>
    <row r="133" spans="2:9" x14ac:dyDescent="0.25">
      <c r="B133" s="51" t="s">
        <v>96</v>
      </c>
      <c r="C133" s="30">
        <v>-728650.13</v>
      </c>
      <c r="D133" s="30">
        <v>-728650.13</v>
      </c>
      <c r="E133" s="23">
        <f t="shared" si="1"/>
        <v>0</v>
      </c>
      <c r="F133" s="23"/>
    </row>
    <row r="134" spans="2:9" x14ac:dyDescent="0.25">
      <c r="B134" s="51" t="s">
        <v>97</v>
      </c>
      <c r="C134" s="30">
        <v>-1990508.26</v>
      </c>
      <c r="D134" s="30">
        <v>-1990508.26</v>
      </c>
      <c r="E134" s="23">
        <f t="shared" si="1"/>
        <v>0</v>
      </c>
      <c r="F134" s="23"/>
    </row>
    <row r="135" spans="2:9" x14ac:dyDescent="0.25">
      <c r="B135" s="51" t="s">
        <v>98</v>
      </c>
      <c r="C135" s="30">
        <v>-253824.81</v>
      </c>
      <c r="D135" s="30">
        <v>-253824.81</v>
      </c>
      <c r="E135" s="23">
        <f t="shared" si="1"/>
        <v>0</v>
      </c>
      <c r="F135" s="23"/>
    </row>
    <row r="136" spans="2:9" x14ac:dyDescent="0.25">
      <c r="B136" s="51" t="s">
        <v>99</v>
      </c>
      <c r="C136" s="30">
        <v>-1396029.69</v>
      </c>
      <c r="D136" s="30">
        <v>-1396029.69</v>
      </c>
      <c r="E136" s="23">
        <f t="shared" si="1"/>
        <v>0</v>
      </c>
      <c r="F136" s="23"/>
    </row>
    <row r="137" spans="2:9" x14ac:dyDescent="0.25">
      <c r="B137" s="51" t="s">
        <v>100</v>
      </c>
      <c r="C137" s="30">
        <v>-379776.69</v>
      </c>
      <c r="D137" s="30">
        <v>-379776.69</v>
      </c>
      <c r="E137" s="23">
        <f t="shared" si="1"/>
        <v>0</v>
      </c>
      <c r="F137" s="23"/>
    </row>
    <row r="138" spans="2:9" x14ac:dyDescent="0.25">
      <c r="B138" s="24" t="s">
        <v>101</v>
      </c>
      <c r="C138" s="57">
        <f>SUM(C119:C137)</f>
        <v>-48505615.869999997</v>
      </c>
      <c r="D138" s="57">
        <f>SUM(D119:D137)</f>
        <v>-48505615.869999997</v>
      </c>
      <c r="E138" s="57">
        <f>SUM(E119:E137)</f>
        <v>0</v>
      </c>
      <c r="F138" s="23">
        <v>0</v>
      </c>
    </row>
    <row r="139" spans="2:9" ht="18" customHeight="1" x14ac:dyDescent="0.25">
      <c r="C139" s="58">
        <f>C89+C118+C138</f>
        <v>124024163.38999999</v>
      </c>
      <c r="D139" s="58">
        <f>D89+D118+D138</f>
        <v>124024163.38999999</v>
      </c>
      <c r="E139" s="58">
        <f>E89+E118+E138</f>
        <v>0</v>
      </c>
      <c r="F139" s="59"/>
      <c r="H139" s="60"/>
      <c r="I139" s="60"/>
    </row>
    <row r="141" spans="2:9" x14ac:dyDescent="0.25">
      <c r="H141" s="17"/>
    </row>
    <row r="142" spans="2:9" ht="21.75" customHeight="1" x14ac:dyDescent="0.25">
      <c r="B142" s="18" t="s">
        <v>102</v>
      </c>
      <c r="C142" s="19" t="s">
        <v>45</v>
      </c>
      <c r="D142" s="19" t="s">
        <v>46</v>
      </c>
      <c r="E142" s="19" t="s">
        <v>47</v>
      </c>
      <c r="F142" s="19" t="s">
        <v>48</v>
      </c>
    </row>
    <row r="143" spans="2:9" x14ac:dyDescent="0.25">
      <c r="B143" s="22" t="s">
        <v>103</v>
      </c>
      <c r="C143" s="30">
        <v>88673.43</v>
      </c>
      <c r="D143" s="30">
        <v>88673.43</v>
      </c>
      <c r="E143" s="23">
        <f>D143-C143</f>
        <v>0</v>
      </c>
      <c r="F143" s="23"/>
    </row>
    <row r="144" spans="2:9" x14ac:dyDescent="0.25">
      <c r="B144" s="22"/>
      <c r="C144" s="30"/>
      <c r="D144" s="30"/>
      <c r="E144" s="23"/>
      <c r="F144" s="23"/>
    </row>
    <row r="145" spans="2:6" x14ac:dyDescent="0.25">
      <c r="B145" s="22" t="s">
        <v>104</v>
      </c>
      <c r="C145" s="23">
        <v>0</v>
      </c>
      <c r="D145" s="23">
        <v>0</v>
      </c>
      <c r="E145" s="23"/>
      <c r="F145" s="23"/>
    </row>
    <row r="146" spans="2:6" x14ac:dyDescent="0.25">
      <c r="B146" s="22"/>
      <c r="C146" s="23"/>
      <c r="D146" s="23"/>
      <c r="E146" s="23"/>
      <c r="F146" s="23"/>
    </row>
    <row r="147" spans="2:6" x14ac:dyDescent="0.25">
      <c r="B147" s="22" t="s">
        <v>101</v>
      </c>
      <c r="C147" s="30">
        <v>-76902.460000000006</v>
      </c>
      <c r="D147" s="30">
        <v>-76902.460000000006</v>
      </c>
      <c r="E147" s="23">
        <f>D147-C147</f>
        <v>0</v>
      </c>
      <c r="F147" s="23"/>
    </row>
    <row r="148" spans="2:6" x14ac:dyDescent="0.25">
      <c r="B148" s="61"/>
      <c r="C148" s="25"/>
      <c r="D148" s="25"/>
      <c r="E148" s="25"/>
      <c r="F148" s="25"/>
    </row>
    <row r="149" spans="2:6" ht="16.5" customHeight="1" x14ac:dyDescent="0.25">
      <c r="C149" s="62">
        <f>C143+C147</f>
        <v>11770.969999999987</v>
      </c>
      <c r="D149" s="62">
        <f>D143+D147</f>
        <v>11770.969999999987</v>
      </c>
      <c r="E149" s="19">
        <f>SUM(E147:E148)</f>
        <v>0</v>
      </c>
      <c r="F149" s="59"/>
    </row>
    <row r="153" spans="2:6" ht="27" customHeight="1" x14ac:dyDescent="0.25">
      <c r="B153" s="18" t="s">
        <v>105</v>
      </c>
      <c r="C153" s="19" t="s">
        <v>9</v>
      </c>
    </row>
    <row r="154" spans="2:6" x14ac:dyDescent="0.25">
      <c r="B154" s="20" t="s">
        <v>106</v>
      </c>
      <c r="C154" s="21"/>
    </row>
    <row r="155" spans="2:6" x14ac:dyDescent="0.25">
      <c r="B155" s="22"/>
      <c r="C155" s="23"/>
    </row>
    <row r="156" spans="2:6" x14ac:dyDescent="0.25">
      <c r="B156" s="24"/>
      <c r="C156" s="25"/>
    </row>
    <row r="157" spans="2:6" ht="15" customHeight="1" x14ac:dyDescent="0.25">
      <c r="C157" s="19">
        <f>SUM(C155:C156)</f>
        <v>0</v>
      </c>
    </row>
    <row r="158" spans="2:6" ht="15" customHeight="1" x14ac:dyDescent="0.25">
      <c r="C158" s="63"/>
    </row>
    <row r="159" spans="2:6" x14ac:dyDescent="0.25">
      <c r="B159" s="5"/>
    </row>
    <row r="161" spans="2:8" ht="22.5" customHeight="1" x14ac:dyDescent="0.25">
      <c r="B161" s="64" t="s">
        <v>107</v>
      </c>
      <c r="C161" s="65" t="s">
        <v>9</v>
      </c>
      <c r="D161" s="66" t="s">
        <v>108</v>
      </c>
    </row>
    <row r="162" spans="2:8" x14ac:dyDescent="0.25">
      <c r="B162" s="67"/>
      <c r="C162" s="68"/>
      <c r="D162" s="69"/>
    </row>
    <row r="163" spans="2:8" x14ac:dyDescent="0.25">
      <c r="B163" s="70"/>
      <c r="C163" s="71"/>
      <c r="D163" s="72"/>
    </row>
    <row r="164" spans="2:8" x14ac:dyDescent="0.25">
      <c r="B164" s="73"/>
      <c r="C164" s="74"/>
      <c r="D164" s="74"/>
    </row>
    <row r="165" spans="2:8" x14ac:dyDescent="0.25">
      <c r="B165" s="73"/>
      <c r="C165" s="74"/>
      <c r="D165" s="74"/>
    </row>
    <row r="166" spans="2:8" x14ac:dyDescent="0.25">
      <c r="B166" s="75"/>
      <c r="C166" s="76"/>
      <c r="D166" s="76"/>
    </row>
    <row r="167" spans="2:8" ht="14.25" customHeight="1" x14ac:dyDescent="0.25">
      <c r="C167" s="19">
        <f>SUM(C165:C166)</f>
        <v>0</v>
      </c>
      <c r="D167" s="19"/>
    </row>
    <row r="169" spans="2:8" ht="55.2" customHeight="1" x14ac:dyDescent="0.25">
      <c r="H169" s="35"/>
    </row>
    <row r="170" spans="2:8" x14ac:dyDescent="0.25">
      <c r="B170" s="13" t="s">
        <v>109</v>
      </c>
    </row>
    <row r="172" spans="2:8" ht="20.25" customHeight="1" x14ac:dyDescent="0.25">
      <c r="B172" s="64" t="s">
        <v>110</v>
      </c>
      <c r="C172" s="77" t="s">
        <v>9</v>
      </c>
      <c r="D172" s="19" t="s">
        <v>22</v>
      </c>
      <c r="E172" s="19" t="s">
        <v>23</v>
      </c>
      <c r="F172" s="19" t="s">
        <v>24</v>
      </c>
    </row>
    <row r="173" spans="2:8" x14ac:dyDescent="0.25">
      <c r="B173" s="49" t="s">
        <v>111</v>
      </c>
      <c r="C173" s="69">
        <v>-177533.39</v>
      </c>
      <c r="D173" s="69">
        <v>-177533.39</v>
      </c>
      <c r="E173" s="21"/>
      <c r="F173" s="21"/>
    </row>
    <row r="174" spans="2:8" x14ac:dyDescent="0.25">
      <c r="B174" s="51" t="s">
        <v>112</v>
      </c>
      <c r="C174" s="78">
        <v>-108021.3</v>
      </c>
      <c r="D174" s="78">
        <v>-108021.3</v>
      </c>
      <c r="E174" s="23"/>
      <c r="F174" s="23"/>
    </row>
    <row r="175" spans="2:8" x14ac:dyDescent="0.25">
      <c r="B175" s="51" t="s">
        <v>113</v>
      </c>
      <c r="C175" s="78">
        <v>-111261.71</v>
      </c>
      <c r="D175" s="78">
        <v>-111261.71</v>
      </c>
      <c r="E175" s="23"/>
      <c r="F175" s="23"/>
    </row>
    <row r="176" spans="2:8" x14ac:dyDescent="0.25">
      <c r="B176" s="51" t="s">
        <v>114</v>
      </c>
      <c r="C176" s="78">
        <v>-342368.78</v>
      </c>
      <c r="D176" s="78">
        <v>-342368.78</v>
      </c>
      <c r="E176" s="23"/>
      <c r="F176" s="23"/>
    </row>
    <row r="177" spans="2:6" x14ac:dyDescent="0.25">
      <c r="B177" s="51" t="s">
        <v>115</v>
      </c>
      <c r="C177" s="78">
        <v>-72613.850000000006</v>
      </c>
      <c r="D177" s="78">
        <v>-72613.850000000006</v>
      </c>
      <c r="E177" s="23"/>
      <c r="F177" s="23"/>
    </row>
    <row r="178" spans="2:6" x14ac:dyDescent="0.25">
      <c r="B178" s="51" t="s">
        <v>116</v>
      </c>
      <c r="C178" s="78">
        <v>-18155.740000000002</v>
      </c>
      <c r="D178" s="78">
        <v>-18155.740000000002</v>
      </c>
      <c r="E178" s="23"/>
      <c r="F178" s="23"/>
    </row>
    <row r="179" spans="2:6" x14ac:dyDescent="0.25">
      <c r="B179" s="51" t="s">
        <v>117</v>
      </c>
      <c r="C179" s="78">
        <v>-84611.67</v>
      </c>
      <c r="D179" s="78">
        <v>-84611.67</v>
      </c>
      <c r="E179" s="23"/>
      <c r="F179" s="23"/>
    </row>
    <row r="180" spans="2:6" x14ac:dyDescent="0.25">
      <c r="B180" s="51" t="s">
        <v>118</v>
      </c>
      <c r="C180" s="78">
        <v>-81639.399999999994</v>
      </c>
      <c r="D180" s="78">
        <v>-81639.399999999994</v>
      </c>
      <c r="E180" s="23"/>
      <c r="F180" s="23"/>
    </row>
    <row r="181" spans="2:6" x14ac:dyDescent="0.25">
      <c r="B181" s="51" t="s">
        <v>119</v>
      </c>
      <c r="C181" s="78">
        <v>-503.23</v>
      </c>
      <c r="D181" s="78">
        <v>-503.23</v>
      </c>
      <c r="E181" s="23"/>
      <c r="F181" s="23"/>
    </row>
    <row r="182" spans="2:6" x14ac:dyDescent="0.25">
      <c r="B182" s="51" t="s">
        <v>120</v>
      </c>
      <c r="C182" s="78">
        <v>-1779.87</v>
      </c>
      <c r="D182" s="78">
        <v>-1779.87</v>
      </c>
      <c r="E182" s="23"/>
      <c r="F182" s="23"/>
    </row>
    <row r="183" spans="2:6" x14ac:dyDescent="0.25">
      <c r="B183" s="51" t="s">
        <v>121</v>
      </c>
      <c r="C183" s="78">
        <v>-51122</v>
      </c>
      <c r="D183" s="78">
        <v>-51122</v>
      </c>
      <c r="E183" s="23"/>
      <c r="F183" s="23"/>
    </row>
    <row r="184" spans="2:6" x14ac:dyDescent="0.25">
      <c r="B184" s="51" t="s">
        <v>122</v>
      </c>
      <c r="C184" s="78">
        <v>-1138.21</v>
      </c>
      <c r="D184" s="78">
        <v>-1138.21</v>
      </c>
      <c r="E184" s="23"/>
      <c r="F184" s="23"/>
    </row>
    <row r="185" spans="2:6" x14ac:dyDescent="0.25">
      <c r="B185" s="51" t="s">
        <v>123</v>
      </c>
      <c r="C185" s="78">
        <v>-4466.78</v>
      </c>
      <c r="D185" s="78">
        <v>-4466.78</v>
      </c>
      <c r="E185" s="23"/>
      <c r="F185" s="23"/>
    </row>
    <row r="186" spans="2:6" x14ac:dyDescent="0.25">
      <c r="B186" s="51" t="s">
        <v>124</v>
      </c>
      <c r="C186" s="78">
        <v>-17657.439999999999</v>
      </c>
      <c r="D186" s="78">
        <v>-17657.439999999999</v>
      </c>
      <c r="E186" s="23"/>
      <c r="F186" s="23"/>
    </row>
    <row r="187" spans="2:6" x14ac:dyDescent="0.25">
      <c r="B187" s="51" t="s">
        <v>125</v>
      </c>
      <c r="C187" s="78">
        <v>-3126</v>
      </c>
      <c r="D187" s="78">
        <v>-3126</v>
      </c>
      <c r="E187" s="23"/>
      <c r="F187" s="23"/>
    </row>
    <row r="188" spans="2:6" x14ac:dyDescent="0.25">
      <c r="B188" s="51" t="s">
        <v>126</v>
      </c>
      <c r="C188" s="78">
        <v>-4137482.29</v>
      </c>
      <c r="D188" s="78">
        <v>-4137482.29</v>
      </c>
      <c r="E188" s="23"/>
      <c r="F188" s="23"/>
    </row>
    <row r="189" spans="2:6" x14ac:dyDescent="0.25">
      <c r="B189" s="51"/>
      <c r="C189" s="78"/>
      <c r="D189" s="79"/>
      <c r="E189" s="23"/>
      <c r="F189" s="23"/>
    </row>
    <row r="190" spans="2:6" x14ac:dyDescent="0.25">
      <c r="B190" s="24"/>
      <c r="C190" s="25"/>
      <c r="D190" s="42"/>
      <c r="E190" s="25"/>
      <c r="F190" s="25"/>
    </row>
    <row r="191" spans="2:6" ht="16.5" customHeight="1" x14ac:dyDescent="0.25">
      <c r="C191" s="80">
        <f>SUM(C173:C190)</f>
        <v>-5213481.66</v>
      </c>
      <c r="D191" s="80">
        <f>SUM(D173:D190)</f>
        <v>-5213481.66</v>
      </c>
      <c r="E191" s="80">
        <f>SUM(E173:E190)</f>
        <v>0</v>
      </c>
      <c r="F191" s="80">
        <f>SUM(F173:F190)</f>
        <v>0</v>
      </c>
    </row>
    <row r="193" spans="2:8" x14ac:dyDescent="0.25">
      <c r="H193" s="17"/>
    </row>
    <row r="195" spans="2:8" ht="20.25" customHeight="1" x14ac:dyDescent="0.25">
      <c r="B195" s="64" t="s">
        <v>127</v>
      </c>
      <c r="C195" s="65" t="s">
        <v>9</v>
      </c>
      <c r="D195" s="19" t="s">
        <v>128</v>
      </c>
      <c r="E195" s="19" t="s">
        <v>108</v>
      </c>
    </row>
    <row r="196" spans="2:8" x14ac:dyDescent="0.25">
      <c r="B196" s="81" t="s">
        <v>129</v>
      </c>
      <c r="C196" s="82"/>
      <c r="D196" s="83"/>
      <c r="E196" s="84"/>
    </row>
    <row r="197" spans="2:8" x14ac:dyDescent="0.25">
      <c r="B197" s="85"/>
      <c r="C197" s="86"/>
      <c r="D197" s="87"/>
      <c r="E197" s="88"/>
    </row>
    <row r="198" spans="2:8" x14ac:dyDescent="0.25">
      <c r="B198" s="89"/>
      <c r="C198" s="90"/>
      <c r="D198" s="91"/>
      <c r="E198" s="92"/>
    </row>
    <row r="199" spans="2:8" ht="16.5" customHeight="1" x14ac:dyDescent="0.25">
      <c r="C199" s="19">
        <f>SUM(C197:C198)</f>
        <v>0</v>
      </c>
      <c r="D199" s="93"/>
      <c r="E199" s="94"/>
    </row>
    <row r="200" spans="2:8" x14ac:dyDescent="0.25">
      <c r="H200" s="17"/>
    </row>
    <row r="201" spans="2:8" x14ac:dyDescent="0.25">
      <c r="H201" s="17"/>
    </row>
    <row r="203" spans="2:8" ht="27.75" customHeight="1" x14ac:dyDescent="0.25">
      <c r="B203" s="64" t="s">
        <v>130</v>
      </c>
      <c r="C203" s="77" t="s">
        <v>9</v>
      </c>
      <c r="D203" s="19" t="s">
        <v>128</v>
      </c>
      <c r="E203" s="19" t="s">
        <v>108</v>
      </c>
    </row>
    <row r="204" spans="2:8" x14ac:dyDescent="0.25">
      <c r="B204" s="81" t="s">
        <v>131</v>
      </c>
      <c r="C204" s="30">
        <v>0</v>
      </c>
      <c r="D204" s="83"/>
      <c r="E204" s="84"/>
    </row>
    <row r="205" spans="2:8" x14ac:dyDescent="0.25">
      <c r="B205" s="85"/>
      <c r="C205" s="86"/>
      <c r="D205" s="87"/>
      <c r="E205" s="88"/>
    </row>
    <row r="206" spans="2:8" x14ac:dyDescent="0.25">
      <c r="B206" s="89"/>
      <c r="C206" s="90"/>
      <c r="D206" s="91"/>
      <c r="E206" s="92"/>
      <c r="H206" s="17"/>
    </row>
    <row r="207" spans="2:8" ht="15" customHeight="1" x14ac:dyDescent="0.25">
      <c r="C207" s="19">
        <f>SUM(C205:C206)</f>
        <v>0</v>
      </c>
      <c r="D207" s="93"/>
      <c r="E207" s="94"/>
      <c r="H207" s="17"/>
    </row>
    <row r="208" spans="2:8" x14ac:dyDescent="0.25">
      <c r="B208" s="5"/>
    </row>
    <row r="209" spans="2:5" x14ac:dyDescent="0.25">
      <c r="B209" s="5"/>
    </row>
    <row r="211" spans="2:5" ht="24" customHeight="1" x14ac:dyDescent="0.25">
      <c r="B211" s="64" t="s">
        <v>132</v>
      </c>
      <c r="C211" s="65" t="s">
        <v>9</v>
      </c>
      <c r="D211" s="19" t="s">
        <v>128</v>
      </c>
      <c r="E211" s="19" t="s">
        <v>108</v>
      </c>
    </row>
    <row r="212" spans="2:5" x14ac:dyDescent="0.25">
      <c r="B212" s="81" t="s">
        <v>133</v>
      </c>
      <c r="C212" s="82"/>
      <c r="D212" s="83"/>
      <c r="E212" s="84"/>
    </row>
    <row r="213" spans="2:5" x14ac:dyDescent="0.25">
      <c r="B213" s="85"/>
      <c r="C213" s="86"/>
      <c r="D213" s="87"/>
      <c r="E213" s="88"/>
    </row>
    <row r="214" spans="2:5" x14ac:dyDescent="0.25">
      <c r="B214" s="89"/>
      <c r="C214" s="90"/>
      <c r="D214" s="91"/>
      <c r="E214" s="92"/>
    </row>
    <row r="215" spans="2:5" ht="16.5" customHeight="1" x14ac:dyDescent="0.25">
      <c r="C215" s="19">
        <f>SUM(C213:C214)</f>
        <v>0</v>
      </c>
      <c r="D215" s="93"/>
      <c r="E215" s="94"/>
    </row>
    <row r="216" spans="2:5" ht="16.5" customHeight="1" x14ac:dyDescent="0.25">
      <c r="C216" s="95"/>
      <c r="D216" s="96"/>
      <c r="E216" s="96"/>
    </row>
    <row r="221" spans="2:5" ht="24" customHeight="1" x14ac:dyDescent="0.25">
      <c r="B221" s="64" t="s">
        <v>134</v>
      </c>
      <c r="C221" s="77" t="s">
        <v>9</v>
      </c>
      <c r="D221" s="97" t="s">
        <v>128</v>
      </c>
      <c r="E221" s="97" t="s">
        <v>36</v>
      </c>
    </row>
    <row r="222" spans="2:5" x14ac:dyDescent="0.25">
      <c r="B222" s="81" t="s">
        <v>135</v>
      </c>
      <c r="C222" s="23">
        <v>-6750.16</v>
      </c>
      <c r="D222" s="21">
        <v>0</v>
      </c>
      <c r="E222" s="21">
        <v>0</v>
      </c>
    </row>
    <row r="223" spans="2:5" x14ac:dyDescent="0.25">
      <c r="B223" s="22"/>
      <c r="C223" s="23"/>
      <c r="D223" s="23">
        <v>0</v>
      </c>
      <c r="E223" s="23">
        <v>0</v>
      </c>
    </row>
    <row r="224" spans="2:5" x14ac:dyDescent="0.25">
      <c r="B224" s="24"/>
      <c r="C224" s="98"/>
      <c r="D224" s="98">
        <v>0</v>
      </c>
      <c r="E224" s="98">
        <v>0</v>
      </c>
    </row>
    <row r="225" spans="2:8" ht="18.75" customHeight="1" x14ac:dyDescent="0.25">
      <c r="C225" s="80">
        <f>SUM(C206:C224)</f>
        <v>-6750.16</v>
      </c>
      <c r="D225" s="93"/>
      <c r="E225" s="94"/>
      <c r="H225" s="35"/>
    </row>
    <row r="226" spans="2:8" ht="0.6" customHeight="1" x14ac:dyDescent="0.25"/>
    <row r="227" spans="2:8" ht="0.6" customHeight="1" x14ac:dyDescent="0.25"/>
    <row r="228" spans="2:8" x14ac:dyDescent="0.25">
      <c r="B228" s="13" t="s">
        <v>136</v>
      </c>
    </row>
    <row r="229" spans="2:8" ht="4.8" customHeight="1" x14ac:dyDescent="0.25">
      <c r="B229" s="13"/>
    </row>
    <row r="230" spans="2:8" x14ac:dyDescent="0.25">
      <c r="B230" s="13" t="s">
        <v>137</v>
      </c>
    </row>
    <row r="232" spans="2:8" ht="24" customHeight="1" x14ac:dyDescent="0.25">
      <c r="B232" s="99" t="s">
        <v>138</v>
      </c>
      <c r="C232" s="77" t="s">
        <v>9</v>
      </c>
      <c r="D232" s="19" t="s">
        <v>139</v>
      </c>
      <c r="E232" s="19" t="s">
        <v>36</v>
      </c>
    </row>
    <row r="233" spans="2:8" x14ac:dyDescent="0.25">
      <c r="B233" s="100" t="s">
        <v>140</v>
      </c>
      <c r="C233" s="101">
        <v>-96250</v>
      </c>
      <c r="D233" s="21"/>
      <c r="E233" s="21"/>
    </row>
    <row r="234" spans="2:8" x14ac:dyDescent="0.25">
      <c r="B234" s="100" t="s">
        <v>141</v>
      </c>
      <c r="C234" s="101">
        <v>-29820</v>
      </c>
      <c r="D234" s="23"/>
      <c r="E234" s="23"/>
    </row>
    <row r="235" spans="2:8" x14ac:dyDescent="0.25">
      <c r="B235" s="100" t="s">
        <v>142</v>
      </c>
      <c r="C235" s="101">
        <v>-17000</v>
      </c>
      <c r="D235" s="23"/>
      <c r="E235" s="23"/>
    </row>
    <row r="236" spans="2:8" x14ac:dyDescent="0.25">
      <c r="B236" s="100" t="s">
        <v>143</v>
      </c>
      <c r="C236" s="101">
        <v>-71300</v>
      </c>
      <c r="D236" s="23"/>
      <c r="E236" s="23"/>
    </row>
    <row r="237" spans="2:8" x14ac:dyDescent="0.25">
      <c r="B237" s="100" t="s">
        <v>144</v>
      </c>
      <c r="C237" s="101">
        <v>-31124.86</v>
      </c>
      <c r="D237" s="23"/>
      <c r="E237" s="23"/>
    </row>
    <row r="238" spans="2:8" x14ac:dyDescent="0.25">
      <c r="B238" s="100" t="s">
        <v>145</v>
      </c>
      <c r="C238" s="101">
        <v>-1644232.5</v>
      </c>
      <c r="D238" s="23"/>
      <c r="E238" s="23"/>
    </row>
    <row r="239" spans="2:8" x14ac:dyDescent="0.25">
      <c r="B239" s="100" t="s">
        <v>146</v>
      </c>
      <c r="C239" s="101">
        <v>-21902</v>
      </c>
      <c r="D239" s="23"/>
      <c r="E239" s="23"/>
    </row>
    <row r="240" spans="2:8" x14ac:dyDescent="0.25">
      <c r="B240" s="100" t="s">
        <v>147</v>
      </c>
      <c r="C240" s="101">
        <v>-16746</v>
      </c>
      <c r="D240" s="23"/>
      <c r="E240" s="23"/>
    </row>
    <row r="241" spans="2:5" x14ac:dyDescent="0.25">
      <c r="B241" s="100" t="s">
        <v>148</v>
      </c>
      <c r="C241" s="101">
        <v>-449</v>
      </c>
      <c r="D241" s="23"/>
      <c r="E241" s="23"/>
    </row>
    <row r="242" spans="2:5" x14ac:dyDescent="0.25">
      <c r="B242" s="100" t="s">
        <v>149</v>
      </c>
      <c r="C242" s="101">
        <v>-70400</v>
      </c>
      <c r="D242" s="23"/>
      <c r="E242" s="23"/>
    </row>
    <row r="243" spans="2:5" x14ac:dyDescent="0.25">
      <c r="B243" s="100" t="s">
        <v>150</v>
      </c>
      <c r="C243" s="101">
        <v>-1999224.36</v>
      </c>
      <c r="D243" s="23"/>
      <c r="E243" s="23"/>
    </row>
    <row r="244" spans="2:5" x14ac:dyDescent="0.25">
      <c r="B244" s="100" t="s">
        <v>151</v>
      </c>
      <c r="C244" s="101">
        <v>-1999224.36</v>
      </c>
      <c r="D244" s="23"/>
      <c r="E244" s="23"/>
    </row>
    <row r="245" spans="2:5" x14ac:dyDescent="0.25">
      <c r="B245" s="100" t="s">
        <v>152</v>
      </c>
      <c r="C245" s="101">
        <v>-1999224.36</v>
      </c>
      <c r="D245" s="23"/>
      <c r="E245" s="23"/>
    </row>
    <row r="246" spans="2:5" x14ac:dyDescent="0.25">
      <c r="B246" s="100" t="s">
        <v>153</v>
      </c>
      <c r="C246" s="101">
        <v>-2174095.63</v>
      </c>
      <c r="D246" s="23"/>
      <c r="E246" s="23"/>
    </row>
    <row r="247" spans="2:5" x14ac:dyDescent="0.25">
      <c r="B247" s="100" t="s">
        <v>154</v>
      </c>
      <c r="C247" s="101">
        <v>-249927.59</v>
      </c>
      <c r="D247" s="23"/>
      <c r="E247" s="23"/>
    </row>
    <row r="248" spans="2:5" x14ac:dyDescent="0.25">
      <c r="B248" s="100" t="s">
        <v>155</v>
      </c>
      <c r="C248" s="101">
        <v>-701204.78</v>
      </c>
      <c r="D248" s="23"/>
      <c r="E248" s="23"/>
    </row>
    <row r="249" spans="2:5" x14ac:dyDescent="0.25">
      <c r="B249" s="100" t="s">
        <v>156</v>
      </c>
      <c r="C249" s="101">
        <v>-3125228</v>
      </c>
      <c r="D249" s="23"/>
      <c r="E249" s="23"/>
    </row>
    <row r="250" spans="2:5" x14ac:dyDescent="0.25">
      <c r="B250" s="100" t="s">
        <v>157</v>
      </c>
      <c r="C250" s="101">
        <v>-3125228</v>
      </c>
      <c r="D250" s="23"/>
      <c r="E250" s="23"/>
    </row>
    <row r="251" spans="2:5" x14ac:dyDescent="0.25">
      <c r="B251" s="100" t="s">
        <v>158</v>
      </c>
      <c r="C251" s="101">
        <v>-10627862</v>
      </c>
      <c r="D251" s="23"/>
      <c r="E251" s="23"/>
    </row>
    <row r="252" spans="2:5" x14ac:dyDescent="0.25">
      <c r="B252" s="100" t="s">
        <v>159</v>
      </c>
      <c r="C252" s="101">
        <v>-180543</v>
      </c>
      <c r="D252" s="23"/>
      <c r="E252" s="23"/>
    </row>
    <row r="253" spans="2:5" x14ac:dyDescent="0.25">
      <c r="B253" s="100" t="s">
        <v>160</v>
      </c>
      <c r="C253" s="101">
        <v>-936861.41</v>
      </c>
      <c r="D253" s="23"/>
      <c r="E253" s="23"/>
    </row>
    <row r="254" spans="2:5" x14ac:dyDescent="0.25">
      <c r="B254" s="100" t="s">
        <v>161</v>
      </c>
      <c r="C254" s="101">
        <v>-11745266.41</v>
      </c>
      <c r="D254" s="23"/>
      <c r="E254" s="23"/>
    </row>
    <row r="255" spans="2:5" x14ac:dyDescent="0.25">
      <c r="B255" s="100" t="s">
        <v>162</v>
      </c>
      <c r="C255" s="101">
        <v>-11745266.41</v>
      </c>
      <c r="D255" s="23"/>
      <c r="E255" s="23"/>
    </row>
    <row r="256" spans="2:5" x14ac:dyDescent="0.25">
      <c r="B256" s="100" t="s">
        <v>163</v>
      </c>
      <c r="C256" s="101">
        <v>-14870494.41</v>
      </c>
      <c r="D256" s="23"/>
      <c r="E256" s="23"/>
    </row>
    <row r="257" spans="2:8" x14ac:dyDescent="0.25">
      <c r="B257" s="24"/>
      <c r="C257" s="25"/>
      <c r="D257" s="25"/>
      <c r="E257" s="25"/>
    </row>
    <row r="258" spans="2:8" ht="15.75" customHeight="1" x14ac:dyDescent="0.25">
      <c r="C258" s="102">
        <v>-16869718.77</v>
      </c>
      <c r="D258" s="93"/>
      <c r="E258" s="94"/>
    </row>
    <row r="260" spans="2:8" ht="3" hidden="1" customHeight="1" x14ac:dyDescent="0.25"/>
    <row r="261" spans="2:8" ht="3" hidden="1" customHeight="1" x14ac:dyDescent="0.25"/>
    <row r="262" spans="2:8" hidden="1" x14ac:dyDescent="0.25"/>
    <row r="263" spans="2:8" ht="39" customHeight="1" x14ac:dyDescent="0.25"/>
    <row r="264" spans="2:8" ht="24.75" customHeight="1" x14ac:dyDescent="0.25">
      <c r="B264" s="99" t="s">
        <v>164</v>
      </c>
      <c r="C264" s="77" t="s">
        <v>9</v>
      </c>
      <c r="D264" s="19" t="s">
        <v>139</v>
      </c>
      <c r="E264" s="19" t="s">
        <v>36</v>
      </c>
    </row>
    <row r="265" spans="2:8" ht="20.25" customHeight="1" x14ac:dyDescent="0.25">
      <c r="B265" s="103" t="s">
        <v>165</v>
      </c>
      <c r="C265" s="29">
        <v>-85954.17</v>
      </c>
      <c r="D265" s="21"/>
      <c r="E265" s="21"/>
    </row>
    <row r="266" spans="2:8" ht="20.25" customHeight="1" x14ac:dyDescent="0.25">
      <c r="B266" s="104"/>
      <c r="C266" s="29"/>
      <c r="D266" s="23"/>
      <c r="E266" s="23"/>
    </row>
    <row r="267" spans="2:8" x14ac:dyDescent="0.25">
      <c r="B267" s="24"/>
      <c r="C267" s="25"/>
      <c r="D267" s="25"/>
      <c r="E267" s="25"/>
    </row>
    <row r="268" spans="2:8" ht="16.2" customHeight="1" x14ac:dyDescent="0.25">
      <c r="C268" s="102">
        <f>C265+C267</f>
        <v>-85954.17</v>
      </c>
      <c r="D268" s="93"/>
      <c r="E268" s="94"/>
    </row>
    <row r="269" spans="2:8" ht="224.4" customHeight="1" x14ac:dyDescent="0.25"/>
    <row r="270" spans="2:8" ht="19.8" customHeight="1" x14ac:dyDescent="0.25">
      <c r="H270" s="105"/>
    </row>
    <row r="271" spans="2:8" ht="159.6" hidden="1" customHeight="1" x14ac:dyDescent="0.25">
      <c r="B271" s="13"/>
    </row>
    <row r="272" spans="2:8" x14ac:dyDescent="0.25">
      <c r="B272" s="13" t="s">
        <v>166</v>
      </c>
    </row>
    <row r="273" spans="2:5" ht="26.25" customHeight="1" x14ac:dyDescent="0.25">
      <c r="B273" s="99" t="s">
        <v>167</v>
      </c>
      <c r="C273" s="77" t="s">
        <v>9</v>
      </c>
      <c r="D273" s="19" t="s">
        <v>168</v>
      </c>
      <c r="E273" s="19" t="s">
        <v>169</v>
      </c>
    </row>
    <row r="274" spans="2:5" x14ac:dyDescent="0.25">
      <c r="B274" s="106" t="s">
        <v>170</v>
      </c>
      <c r="C274" s="30">
        <v>5555986.5999999996</v>
      </c>
      <c r="D274" s="107">
        <v>42.04</v>
      </c>
      <c r="E274" s="21">
        <v>0</v>
      </c>
    </row>
    <row r="275" spans="2:5" x14ac:dyDescent="0.25">
      <c r="B275" s="106" t="s">
        <v>171</v>
      </c>
      <c r="C275" s="30">
        <v>2008413.53</v>
      </c>
      <c r="D275" s="107">
        <v>15.2</v>
      </c>
      <c r="E275" s="23"/>
    </row>
    <row r="276" spans="2:5" x14ac:dyDescent="0.25">
      <c r="B276" s="106" t="s">
        <v>172</v>
      </c>
      <c r="C276" s="30">
        <v>25000</v>
      </c>
      <c r="D276" s="107">
        <v>0.19</v>
      </c>
      <c r="E276" s="23"/>
    </row>
    <row r="277" spans="2:5" x14ac:dyDescent="0.25">
      <c r="B277" s="106" t="s">
        <v>173</v>
      </c>
      <c r="C277" s="30">
        <v>513966.46</v>
      </c>
      <c r="D277" s="107">
        <v>3.89</v>
      </c>
      <c r="E277" s="23"/>
    </row>
    <row r="278" spans="2:5" x14ac:dyDescent="0.25">
      <c r="B278" s="106" t="s">
        <v>174</v>
      </c>
      <c r="C278" s="30">
        <v>313610.11</v>
      </c>
      <c r="D278" s="107">
        <v>2.37</v>
      </c>
      <c r="E278" s="23"/>
    </row>
    <row r="279" spans="2:5" x14ac:dyDescent="0.25">
      <c r="B279" s="106" t="s">
        <v>175</v>
      </c>
      <c r="C279" s="30">
        <v>323018.27</v>
      </c>
      <c r="D279" s="107">
        <v>2.44</v>
      </c>
      <c r="E279" s="23"/>
    </row>
    <row r="280" spans="2:5" x14ac:dyDescent="0.25">
      <c r="B280" s="106" t="s">
        <v>176</v>
      </c>
      <c r="C280" s="30">
        <v>1423023.11</v>
      </c>
      <c r="D280" s="107">
        <v>10.77</v>
      </c>
      <c r="E280" s="23"/>
    </row>
    <row r="281" spans="2:5" x14ac:dyDescent="0.25">
      <c r="B281" s="106" t="s">
        <v>177</v>
      </c>
      <c r="C281" s="30">
        <v>21350.79</v>
      </c>
      <c r="D281" s="107">
        <v>0.16</v>
      </c>
      <c r="E281" s="23"/>
    </row>
    <row r="282" spans="2:5" x14ac:dyDescent="0.25">
      <c r="B282" s="106" t="s">
        <v>178</v>
      </c>
      <c r="C282" s="30">
        <v>1134</v>
      </c>
      <c r="D282" s="107">
        <v>0.01</v>
      </c>
      <c r="E282" s="23"/>
    </row>
    <row r="283" spans="2:5" x14ac:dyDescent="0.25">
      <c r="B283" s="106" t="s">
        <v>179</v>
      </c>
      <c r="C283" s="30">
        <v>46319</v>
      </c>
      <c r="D283" s="107">
        <v>0.35</v>
      </c>
      <c r="E283" s="23"/>
    </row>
    <row r="284" spans="2:5" x14ac:dyDescent="0.25">
      <c r="B284" s="106" t="s">
        <v>180</v>
      </c>
      <c r="C284" s="30">
        <v>6012.2</v>
      </c>
      <c r="D284" s="107">
        <v>0.05</v>
      </c>
      <c r="E284" s="23"/>
    </row>
    <row r="285" spans="2:5" x14ac:dyDescent="0.25">
      <c r="B285" s="106" t="s">
        <v>181</v>
      </c>
      <c r="C285" s="30">
        <v>4055</v>
      </c>
      <c r="D285" s="107">
        <v>0.03</v>
      </c>
      <c r="E285" s="23"/>
    </row>
    <row r="286" spans="2:5" x14ac:dyDescent="0.25">
      <c r="B286" s="106" t="s">
        <v>182</v>
      </c>
      <c r="C286" s="30">
        <v>1937.2</v>
      </c>
      <c r="D286" s="107">
        <v>0.01</v>
      </c>
      <c r="E286" s="23"/>
    </row>
    <row r="287" spans="2:5" x14ac:dyDescent="0.25">
      <c r="B287" s="106" t="s">
        <v>183</v>
      </c>
      <c r="C287" s="30">
        <v>3372.96</v>
      </c>
      <c r="D287" s="107">
        <v>0.03</v>
      </c>
      <c r="E287" s="23"/>
    </row>
    <row r="288" spans="2:5" x14ac:dyDescent="0.25">
      <c r="B288" s="106" t="s">
        <v>184</v>
      </c>
      <c r="C288" s="30">
        <v>30336.21</v>
      </c>
      <c r="D288" s="107">
        <v>0.23</v>
      </c>
      <c r="E288" s="23"/>
    </row>
    <row r="289" spans="2:5" x14ac:dyDescent="0.25">
      <c r="B289" s="106" t="s">
        <v>185</v>
      </c>
      <c r="C289" s="30">
        <v>7650.49</v>
      </c>
      <c r="D289" s="107">
        <v>0.06</v>
      </c>
      <c r="E289" s="23"/>
    </row>
    <row r="290" spans="2:5" x14ac:dyDescent="0.25">
      <c r="B290" s="106" t="s">
        <v>186</v>
      </c>
      <c r="C290" s="30">
        <v>3949.68</v>
      </c>
      <c r="D290" s="107">
        <v>0.03</v>
      </c>
      <c r="E290" s="23"/>
    </row>
    <row r="291" spans="2:5" x14ac:dyDescent="0.25">
      <c r="B291" s="106" t="s">
        <v>187</v>
      </c>
      <c r="C291" s="30">
        <v>620</v>
      </c>
      <c r="D291" s="107">
        <v>0</v>
      </c>
      <c r="E291" s="23"/>
    </row>
    <row r="292" spans="2:5" x14ac:dyDescent="0.25">
      <c r="B292" s="106" t="s">
        <v>188</v>
      </c>
      <c r="C292" s="30">
        <v>23049</v>
      </c>
      <c r="D292" s="107">
        <v>0.17</v>
      </c>
      <c r="E292" s="23"/>
    </row>
    <row r="293" spans="2:5" x14ac:dyDescent="0.25">
      <c r="B293" s="106" t="s">
        <v>189</v>
      </c>
      <c r="C293" s="30">
        <v>42537.37</v>
      </c>
      <c r="D293" s="107">
        <v>0.32</v>
      </c>
      <c r="E293" s="23"/>
    </row>
    <row r="294" spans="2:5" x14ac:dyDescent="0.25">
      <c r="B294" s="106" t="s">
        <v>190</v>
      </c>
      <c r="C294" s="30">
        <v>19963.64</v>
      </c>
      <c r="D294" s="107">
        <v>0.15</v>
      </c>
      <c r="E294" s="23"/>
    </row>
    <row r="295" spans="2:5" x14ac:dyDescent="0.25">
      <c r="B295" s="106" t="s">
        <v>191</v>
      </c>
      <c r="C295" s="30">
        <v>59209.47</v>
      </c>
      <c r="D295" s="107">
        <v>0.45</v>
      </c>
      <c r="E295" s="23"/>
    </row>
    <row r="296" spans="2:5" x14ac:dyDescent="0.25">
      <c r="B296" s="106" t="s">
        <v>192</v>
      </c>
      <c r="C296" s="30">
        <v>2024.99</v>
      </c>
      <c r="D296" s="107">
        <v>0.02</v>
      </c>
      <c r="E296" s="23"/>
    </row>
    <row r="297" spans="2:5" x14ac:dyDescent="0.25">
      <c r="B297" s="106" t="s">
        <v>193</v>
      </c>
      <c r="C297" s="30">
        <v>88447</v>
      </c>
      <c r="D297" s="107">
        <v>0.67</v>
      </c>
      <c r="E297" s="23"/>
    </row>
    <row r="298" spans="2:5" x14ac:dyDescent="0.25">
      <c r="B298" s="106" t="s">
        <v>194</v>
      </c>
      <c r="C298" s="30">
        <v>14050</v>
      </c>
      <c r="D298" s="107">
        <v>0.11</v>
      </c>
      <c r="E298" s="23"/>
    </row>
    <row r="299" spans="2:5" x14ac:dyDescent="0.25">
      <c r="B299" s="106" t="s">
        <v>195</v>
      </c>
      <c r="C299" s="30">
        <v>6550.58</v>
      </c>
      <c r="D299" s="107">
        <v>0.05</v>
      </c>
      <c r="E299" s="23"/>
    </row>
    <row r="300" spans="2:5" x14ac:dyDescent="0.25">
      <c r="B300" s="106" t="s">
        <v>196</v>
      </c>
      <c r="C300" s="30">
        <v>292500</v>
      </c>
      <c r="D300" s="107">
        <v>2.21</v>
      </c>
      <c r="E300" s="23"/>
    </row>
    <row r="301" spans="2:5" x14ac:dyDescent="0.25">
      <c r="B301" s="106" t="s">
        <v>197</v>
      </c>
      <c r="C301" s="30">
        <v>22427</v>
      </c>
      <c r="D301" s="107">
        <v>0.17</v>
      </c>
      <c r="E301" s="23"/>
    </row>
    <row r="302" spans="2:5" x14ac:dyDescent="0.25">
      <c r="B302" s="106" t="s">
        <v>198</v>
      </c>
      <c r="C302" s="30">
        <v>9110.2800000000007</v>
      </c>
      <c r="D302" s="107">
        <v>7.0000000000000007E-2</v>
      </c>
      <c r="E302" s="23"/>
    </row>
    <row r="303" spans="2:5" x14ac:dyDescent="0.25">
      <c r="B303" s="106" t="s">
        <v>199</v>
      </c>
      <c r="C303" s="30">
        <v>2422.14</v>
      </c>
      <c r="D303" s="107">
        <v>0.02</v>
      </c>
      <c r="E303" s="23"/>
    </row>
    <row r="304" spans="2:5" x14ac:dyDescent="0.25">
      <c r="B304" s="106" t="s">
        <v>200</v>
      </c>
      <c r="C304" s="30">
        <v>289895.57</v>
      </c>
      <c r="D304" s="107">
        <v>2.19</v>
      </c>
      <c r="E304" s="23"/>
    </row>
    <row r="305" spans="2:5" x14ac:dyDescent="0.25">
      <c r="B305" s="106" t="s">
        <v>201</v>
      </c>
      <c r="C305" s="30">
        <v>21294.32</v>
      </c>
      <c r="D305" s="107">
        <v>0.16</v>
      </c>
      <c r="E305" s="23"/>
    </row>
    <row r="306" spans="2:5" x14ac:dyDescent="0.25">
      <c r="B306" s="106" t="s">
        <v>202</v>
      </c>
      <c r="C306" s="30">
        <v>12116.67</v>
      </c>
      <c r="D306" s="107">
        <v>0.09</v>
      </c>
      <c r="E306" s="23"/>
    </row>
    <row r="307" spans="2:5" x14ac:dyDescent="0.25">
      <c r="B307" s="106" t="s">
        <v>203</v>
      </c>
      <c r="C307" s="30">
        <v>1350992.8</v>
      </c>
      <c r="D307" s="107">
        <v>10.220000000000001</v>
      </c>
      <c r="E307" s="23"/>
    </row>
    <row r="308" spans="2:5" x14ac:dyDescent="0.25">
      <c r="B308" s="106" t="s">
        <v>204</v>
      </c>
      <c r="C308" s="30">
        <v>12822.95</v>
      </c>
      <c r="D308" s="107">
        <v>0.1</v>
      </c>
      <c r="E308" s="23"/>
    </row>
    <row r="309" spans="2:5" x14ac:dyDescent="0.25">
      <c r="B309" s="106" t="s">
        <v>205</v>
      </c>
      <c r="C309" s="30">
        <v>446786.08</v>
      </c>
      <c r="D309" s="107">
        <v>3.38</v>
      </c>
      <c r="E309" s="23"/>
    </row>
    <row r="310" spans="2:5" x14ac:dyDescent="0.25">
      <c r="B310" s="106" t="s">
        <v>206</v>
      </c>
      <c r="C310" s="30">
        <v>18342.5</v>
      </c>
      <c r="D310" s="107">
        <v>0.14000000000000001</v>
      </c>
      <c r="E310" s="23"/>
    </row>
    <row r="311" spans="2:5" x14ac:dyDescent="0.25">
      <c r="B311" s="106" t="s">
        <v>207</v>
      </c>
      <c r="C311" s="30">
        <v>855</v>
      </c>
      <c r="D311" s="107">
        <v>0.01</v>
      </c>
      <c r="E311" s="23"/>
    </row>
    <row r="312" spans="2:5" x14ac:dyDescent="0.25">
      <c r="B312" s="106" t="s">
        <v>208</v>
      </c>
      <c r="C312" s="30">
        <v>486</v>
      </c>
      <c r="D312" s="107">
        <v>0</v>
      </c>
      <c r="E312" s="23"/>
    </row>
    <row r="313" spans="2:5" x14ac:dyDescent="0.25">
      <c r="B313" s="106" t="s">
        <v>209</v>
      </c>
      <c r="C313" s="30">
        <v>3820</v>
      </c>
      <c r="D313" s="107">
        <v>0.03</v>
      </c>
      <c r="E313" s="23"/>
    </row>
    <row r="314" spans="2:5" x14ac:dyDescent="0.25">
      <c r="B314" s="106" t="s">
        <v>210</v>
      </c>
      <c r="C314" s="30">
        <v>750</v>
      </c>
      <c r="D314" s="107">
        <v>0.01</v>
      </c>
      <c r="E314" s="23"/>
    </row>
    <row r="315" spans="2:5" x14ac:dyDescent="0.25">
      <c r="B315" s="106" t="s">
        <v>211</v>
      </c>
      <c r="C315" s="30">
        <v>1316</v>
      </c>
      <c r="D315" s="107">
        <v>0.01</v>
      </c>
      <c r="E315" s="23"/>
    </row>
    <row r="316" spans="2:5" x14ac:dyDescent="0.25">
      <c r="B316" s="106" t="s">
        <v>212</v>
      </c>
      <c r="C316" s="30">
        <v>153899</v>
      </c>
      <c r="D316" s="107">
        <v>1.1599999999999999</v>
      </c>
      <c r="E316" s="23"/>
    </row>
    <row r="317" spans="2:5" x14ac:dyDescent="0.25">
      <c r="B317" s="106" t="s">
        <v>213</v>
      </c>
      <c r="C317" s="30">
        <v>31124.86</v>
      </c>
      <c r="D317" s="107">
        <v>0.24</v>
      </c>
      <c r="E317" s="23"/>
    </row>
    <row r="318" spans="2:5" x14ac:dyDescent="0.25">
      <c r="B318" s="61"/>
      <c r="C318" s="30"/>
      <c r="D318" s="5"/>
      <c r="E318" s="23"/>
    </row>
    <row r="319" spans="2:5" ht="15.75" customHeight="1" x14ac:dyDescent="0.25">
      <c r="C319" s="80">
        <f>SUM(C274:C318)</f>
        <v>13216548.829999998</v>
      </c>
      <c r="D319" s="62" t="s">
        <v>214</v>
      </c>
      <c r="E319" s="19"/>
    </row>
    <row r="320" spans="2:5" ht="12.6" customHeight="1" x14ac:dyDescent="0.25">
      <c r="C320" s="108"/>
      <c r="D320" s="109"/>
      <c r="E320" s="63"/>
    </row>
    <row r="321" spans="2:8" ht="141" customHeight="1" x14ac:dyDescent="0.25">
      <c r="H321" s="110"/>
    </row>
    <row r="322" spans="2:8" ht="3.6" customHeight="1" x14ac:dyDescent="0.25"/>
    <row r="323" spans="2:8" x14ac:dyDescent="0.25">
      <c r="B323" s="13" t="s">
        <v>215</v>
      </c>
    </row>
    <row r="325" spans="2:8" ht="28.5" customHeight="1" x14ac:dyDescent="0.25">
      <c r="B325" s="64" t="s">
        <v>216</v>
      </c>
      <c r="C325" s="65" t="s">
        <v>45</v>
      </c>
      <c r="D325" s="19" t="s">
        <v>46</v>
      </c>
      <c r="E325" s="97" t="s">
        <v>217</v>
      </c>
      <c r="F325" s="111" t="s">
        <v>10</v>
      </c>
      <c r="G325" s="65" t="s">
        <v>128</v>
      </c>
    </row>
    <row r="326" spans="2:8" ht="12.6" customHeight="1" x14ac:dyDescent="0.25">
      <c r="B326" s="49" t="s">
        <v>218</v>
      </c>
      <c r="C326" s="21">
        <v>21374.59</v>
      </c>
      <c r="D326" s="21">
        <v>21374.59</v>
      </c>
      <c r="E326" s="21">
        <f>D326-C326</f>
        <v>0</v>
      </c>
      <c r="F326" s="21">
        <v>0</v>
      </c>
      <c r="G326" s="112">
        <v>0</v>
      </c>
    </row>
    <row r="327" spans="2:8" ht="12.6" customHeight="1" x14ac:dyDescent="0.25">
      <c r="B327" s="51" t="s">
        <v>219</v>
      </c>
      <c r="C327" s="23">
        <v>-3500000</v>
      </c>
      <c r="D327" s="23">
        <v>-3500000</v>
      </c>
      <c r="E327" s="23">
        <f>D327-C327</f>
        <v>0</v>
      </c>
      <c r="F327" s="23"/>
      <c r="G327" s="39"/>
    </row>
    <row r="328" spans="2:8" ht="12.6" customHeight="1" x14ac:dyDescent="0.25">
      <c r="B328" s="51" t="s">
        <v>220</v>
      </c>
      <c r="C328" s="23">
        <v>-21602667.309999999</v>
      </c>
      <c r="D328" s="23">
        <v>-21602667.309999999</v>
      </c>
      <c r="E328" s="23">
        <f t="shared" ref="E328:E342" si="2">D328-C328</f>
        <v>0</v>
      </c>
      <c r="F328" s="23"/>
      <c r="G328" s="39"/>
    </row>
    <row r="329" spans="2:8" ht="12.6" customHeight="1" x14ac:dyDescent="0.25">
      <c r="B329" s="51" t="s">
        <v>221</v>
      </c>
      <c r="C329" s="23">
        <v>-67932.22</v>
      </c>
      <c r="D329" s="23">
        <v>-67932.22</v>
      </c>
      <c r="E329" s="23">
        <f t="shared" si="2"/>
        <v>0</v>
      </c>
      <c r="F329" s="23"/>
      <c r="G329" s="39"/>
    </row>
    <row r="330" spans="2:8" ht="12.6" customHeight="1" x14ac:dyDescent="0.25">
      <c r="B330" s="51" t="s">
        <v>222</v>
      </c>
      <c r="C330" s="23">
        <v>-730474</v>
      </c>
      <c r="D330" s="23">
        <v>-730474</v>
      </c>
      <c r="E330" s="23">
        <f t="shared" si="2"/>
        <v>0</v>
      </c>
      <c r="F330" s="23"/>
      <c r="G330" s="39"/>
    </row>
    <row r="331" spans="2:8" ht="12.6" customHeight="1" x14ac:dyDescent="0.25">
      <c r="B331" s="51" t="s">
        <v>223</v>
      </c>
      <c r="C331" s="23">
        <v>-96922554.609999999</v>
      </c>
      <c r="D331" s="23">
        <v>-96922554.609999999</v>
      </c>
      <c r="E331" s="23">
        <f t="shared" si="2"/>
        <v>0</v>
      </c>
      <c r="F331" s="23"/>
      <c r="G331" s="39"/>
    </row>
    <row r="332" spans="2:8" ht="12.6" customHeight="1" x14ac:dyDescent="0.25">
      <c r="B332" s="51" t="s">
        <v>224</v>
      </c>
      <c r="C332" s="23">
        <v>-23719542.530000001</v>
      </c>
      <c r="D332" s="23">
        <v>-23719542.530000001</v>
      </c>
      <c r="E332" s="23">
        <f t="shared" si="2"/>
        <v>0</v>
      </c>
      <c r="F332" s="23"/>
      <c r="G332" s="39"/>
    </row>
    <row r="333" spans="2:8" ht="12.6" customHeight="1" x14ac:dyDescent="0.25">
      <c r="B333" s="51" t="s">
        <v>225</v>
      </c>
      <c r="C333" s="23">
        <v>-578389.13</v>
      </c>
      <c r="D333" s="23">
        <v>-578389.13</v>
      </c>
      <c r="E333" s="23">
        <f t="shared" si="2"/>
        <v>0</v>
      </c>
      <c r="F333" s="23"/>
      <c r="G333" s="39"/>
    </row>
    <row r="334" spans="2:8" ht="12.6" customHeight="1" x14ac:dyDescent="0.25">
      <c r="B334" s="51" t="s">
        <v>226</v>
      </c>
      <c r="C334" s="23">
        <v>-2623728.62</v>
      </c>
      <c r="D334" s="23">
        <v>-2623728.62</v>
      </c>
      <c r="E334" s="23">
        <f t="shared" si="2"/>
        <v>0</v>
      </c>
      <c r="F334" s="23"/>
      <c r="G334" s="39"/>
    </row>
    <row r="335" spans="2:8" ht="12.6" customHeight="1" x14ac:dyDescent="0.25">
      <c r="B335" s="51" t="s">
        <v>227</v>
      </c>
      <c r="C335" s="23">
        <v>-1441113.13</v>
      </c>
      <c r="D335" s="23">
        <v>-1441113.13</v>
      </c>
      <c r="E335" s="23">
        <f t="shared" si="2"/>
        <v>0</v>
      </c>
      <c r="F335" s="23"/>
      <c r="G335" s="39"/>
    </row>
    <row r="336" spans="2:8" ht="12.6" customHeight="1" x14ac:dyDescent="0.25">
      <c r="B336" s="51" t="s">
        <v>228</v>
      </c>
      <c r="C336" s="23">
        <v>-2835934.89</v>
      </c>
      <c r="D336" s="23">
        <v>-2835934.89</v>
      </c>
      <c r="E336" s="23">
        <f t="shared" si="2"/>
        <v>0</v>
      </c>
      <c r="F336" s="23"/>
      <c r="G336" s="39"/>
    </row>
    <row r="337" spans="2:8" ht="12.6" customHeight="1" x14ac:dyDescent="0.25">
      <c r="B337" s="51" t="s">
        <v>229</v>
      </c>
      <c r="C337" s="23">
        <v>-3797463.44</v>
      </c>
      <c r="D337" s="23">
        <v>-3797463.44</v>
      </c>
      <c r="E337" s="23">
        <f t="shared" si="2"/>
        <v>0</v>
      </c>
      <c r="F337" s="23"/>
      <c r="G337" s="39"/>
    </row>
    <row r="338" spans="2:8" ht="12.6" customHeight="1" x14ac:dyDescent="0.25">
      <c r="B338" s="51" t="s">
        <v>230</v>
      </c>
      <c r="C338" s="23">
        <v>-2855982.34</v>
      </c>
      <c r="D338" s="23">
        <v>-2855982.34</v>
      </c>
      <c r="E338" s="23">
        <f t="shared" si="2"/>
        <v>0</v>
      </c>
      <c r="F338" s="23"/>
      <c r="G338" s="39"/>
    </row>
    <row r="339" spans="2:8" ht="12.6" customHeight="1" x14ac:dyDescent="0.25">
      <c r="B339" s="51" t="s">
        <v>231</v>
      </c>
      <c r="C339" s="23">
        <v>96574.21</v>
      </c>
      <c r="D339" s="23">
        <v>96574.21</v>
      </c>
      <c r="E339" s="23"/>
      <c r="F339" s="23"/>
      <c r="G339" s="39"/>
    </row>
    <row r="340" spans="2:8" ht="12.6" customHeight="1" x14ac:dyDescent="0.25">
      <c r="B340" s="51" t="s">
        <v>232</v>
      </c>
      <c r="C340" s="23">
        <v>4926067.33</v>
      </c>
      <c r="D340" s="23">
        <v>4926067.33</v>
      </c>
      <c r="E340" s="23"/>
      <c r="F340" s="23"/>
      <c r="G340" s="39"/>
    </row>
    <row r="341" spans="2:8" ht="12.6" customHeight="1" x14ac:dyDescent="0.25">
      <c r="B341" s="51" t="s">
        <v>233</v>
      </c>
      <c r="C341" s="23">
        <v>-1321604.8700000001</v>
      </c>
      <c r="D341" s="23">
        <v>-1321604.8700000001</v>
      </c>
      <c r="E341" s="23"/>
      <c r="F341" s="23"/>
      <c r="G341" s="39"/>
    </row>
    <row r="342" spans="2:8" ht="12.6" customHeight="1" x14ac:dyDescent="0.25">
      <c r="B342" s="51" t="s">
        <v>234</v>
      </c>
      <c r="C342" s="23">
        <v>-188921.55</v>
      </c>
      <c r="D342" s="23">
        <v>-188921.55</v>
      </c>
      <c r="E342" s="23">
        <f t="shared" si="2"/>
        <v>0</v>
      </c>
      <c r="F342" s="23"/>
      <c r="G342" s="39"/>
    </row>
    <row r="343" spans="2:8" ht="12.6" customHeight="1" x14ac:dyDescent="0.25">
      <c r="B343" s="24"/>
      <c r="C343" s="23"/>
      <c r="D343" s="23"/>
      <c r="E343" s="23"/>
      <c r="F343" s="23"/>
      <c r="G343" s="39"/>
    </row>
    <row r="344" spans="2:8" ht="19.5" customHeight="1" x14ac:dyDescent="0.25">
      <c r="C344" s="102">
        <f>SUM(C326:C343)</f>
        <v>-157142292.50999996</v>
      </c>
      <c r="D344" s="102">
        <f>SUM(D326:D343)</f>
        <v>-157142292.50999996</v>
      </c>
      <c r="E344" s="102">
        <f>SUM(E326:E343)</f>
        <v>0</v>
      </c>
      <c r="F344" s="47"/>
      <c r="G344" s="48"/>
    </row>
    <row r="346" spans="2:8" ht="0.6" customHeight="1" x14ac:dyDescent="0.25">
      <c r="H346" s="17"/>
    </row>
    <row r="347" spans="2:8" ht="0.6" customHeight="1" x14ac:dyDescent="0.25"/>
    <row r="348" spans="2:8" ht="0.6" customHeight="1" x14ac:dyDescent="0.25"/>
    <row r="349" spans="2:8" ht="0.6" customHeight="1" x14ac:dyDescent="0.25"/>
    <row r="350" spans="2:8" ht="0.6" customHeight="1" x14ac:dyDescent="0.25"/>
    <row r="351" spans="2:8" ht="27" customHeight="1" x14ac:dyDescent="0.25">
      <c r="B351" s="99" t="s">
        <v>235</v>
      </c>
      <c r="C351" s="77" t="s">
        <v>45</v>
      </c>
      <c r="D351" s="19" t="s">
        <v>46</v>
      </c>
      <c r="E351" s="19" t="s">
        <v>217</v>
      </c>
      <c r="F351" s="113" t="s">
        <v>128</v>
      </c>
    </row>
    <row r="352" spans="2:8" ht="12.6" customHeight="1" x14ac:dyDescent="0.25">
      <c r="B352" s="114" t="s">
        <v>236</v>
      </c>
      <c r="C352" s="21">
        <v>3470089.86</v>
      </c>
      <c r="D352" s="21">
        <v>-3739124.11</v>
      </c>
      <c r="E352" s="23">
        <f>D352-C352</f>
        <v>-7209213.9699999997</v>
      </c>
      <c r="F352" s="21"/>
    </row>
    <row r="353" spans="2:6" ht="12.6" customHeight="1" x14ac:dyDescent="0.25">
      <c r="B353" s="106" t="s">
        <v>237</v>
      </c>
      <c r="C353" s="23">
        <v>-30418.19</v>
      </c>
      <c r="D353" s="23">
        <v>-30418.19</v>
      </c>
      <c r="E353" s="23">
        <f t="shared" ref="E353:E386" si="3">D353-C353</f>
        <v>0</v>
      </c>
      <c r="F353" s="23"/>
    </row>
    <row r="354" spans="2:6" ht="12.6" customHeight="1" x14ac:dyDescent="0.25">
      <c r="B354" s="106" t="s">
        <v>238</v>
      </c>
      <c r="C354" s="23">
        <v>9555687.7400000002</v>
      </c>
      <c r="D354" s="23">
        <v>9555687.7400000002</v>
      </c>
      <c r="E354" s="23">
        <f t="shared" si="3"/>
        <v>0</v>
      </c>
      <c r="F354" s="23"/>
    </row>
    <row r="355" spans="2:6" ht="12.6" customHeight="1" x14ac:dyDescent="0.25">
      <c r="B355" s="106" t="s">
        <v>239</v>
      </c>
      <c r="C355" s="23">
        <v>7870532.1699999999</v>
      </c>
      <c r="D355" s="23">
        <v>7870532.1699999999</v>
      </c>
      <c r="E355" s="23">
        <f t="shared" si="3"/>
        <v>0</v>
      </c>
      <c r="F355" s="23"/>
    </row>
    <row r="356" spans="2:6" ht="12.6" customHeight="1" x14ac:dyDescent="0.25">
      <c r="B356" s="106" t="s">
        <v>240</v>
      </c>
      <c r="C356" s="23">
        <v>6325242.6500000004</v>
      </c>
      <c r="D356" s="23">
        <v>6325242.6500000004</v>
      </c>
      <c r="E356" s="23">
        <f t="shared" si="3"/>
        <v>0</v>
      </c>
      <c r="F356" s="23"/>
    </row>
    <row r="357" spans="2:6" ht="12.6" customHeight="1" x14ac:dyDescent="0.25">
      <c r="B357" s="106" t="s">
        <v>241</v>
      </c>
      <c r="C357" s="23">
        <v>14004518.77</v>
      </c>
      <c r="D357" s="23">
        <v>14004518.77</v>
      </c>
      <c r="E357" s="23">
        <f t="shared" si="3"/>
        <v>0</v>
      </c>
      <c r="F357" s="23"/>
    </row>
    <row r="358" spans="2:6" ht="12.6" customHeight="1" x14ac:dyDescent="0.25">
      <c r="B358" s="106" t="s">
        <v>242</v>
      </c>
      <c r="C358" s="23">
        <v>743959.54</v>
      </c>
      <c r="D358" s="23">
        <v>743959.54</v>
      </c>
      <c r="E358" s="23">
        <f t="shared" si="3"/>
        <v>0</v>
      </c>
      <c r="F358" s="23"/>
    </row>
    <row r="359" spans="2:6" ht="12.6" customHeight="1" x14ac:dyDescent="0.25">
      <c r="B359" s="106" t="s">
        <v>243</v>
      </c>
      <c r="C359" s="23">
        <v>12072233.859999999</v>
      </c>
      <c r="D359" s="23">
        <v>12072233.859999999</v>
      </c>
      <c r="E359" s="23">
        <f t="shared" si="3"/>
        <v>0</v>
      </c>
      <c r="F359" s="23"/>
    </row>
    <row r="360" spans="2:6" ht="12.6" customHeight="1" x14ac:dyDescent="0.25">
      <c r="B360" s="106" t="s">
        <v>244</v>
      </c>
      <c r="C360" s="23">
        <v>5620838.71</v>
      </c>
      <c r="D360" s="23">
        <v>5620838.71</v>
      </c>
      <c r="E360" s="23">
        <f t="shared" si="3"/>
        <v>0</v>
      </c>
      <c r="F360" s="23"/>
    </row>
    <row r="361" spans="2:6" ht="12.6" customHeight="1" x14ac:dyDescent="0.25">
      <c r="B361" s="106" t="s">
        <v>245</v>
      </c>
      <c r="C361" s="23">
        <v>6056306.4500000002</v>
      </c>
      <c r="D361" s="23">
        <v>6056306.4500000002</v>
      </c>
      <c r="E361" s="23">
        <f t="shared" si="3"/>
        <v>0</v>
      </c>
      <c r="F361" s="23"/>
    </row>
    <row r="362" spans="2:6" ht="12.6" customHeight="1" x14ac:dyDescent="0.25">
      <c r="B362" s="106" t="s">
        <v>246</v>
      </c>
      <c r="C362" s="23">
        <v>5311928.08</v>
      </c>
      <c r="D362" s="23">
        <v>5311928.08</v>
      </c>
      <c r="E362" s="23">
        <f t="shared" si="3"/>
        <v>0</v>
      </c>
      <c r="F362" s="23"/>
    </row>
    <row r="363" spans="2:6" ht="12.6" customHeight="1" x14ac:dyDescent="0.25">
      <c r="B363" s="106" t="s">
        <v>247</v>
      </c>
      <c r="C363" s="23">
        <v>7469124.0499999998</v>
      </c>
      <c r="D363" s="23">
        <v>7469124.0499999998</v>
      </c>
      <c r="E363" s="23">
        <f t="shared" si="3"/>
        <v>0</v>
      </c>
      <c r="F363" s="23"/>
    </row>
    <row r="364" spans="2:6" ht="12.6" customHeight="1" x14ac:dyDescent="0.25">
      <c r="B364" s="106" t="s">
        <v>248</v>
      </c>
      <c r="C364" s="23">
        <v>-46262.38</v>
      </c>
      <c r="D364" s="23">
        <v>7399121.8700000001</v>
      </c>
      <c r="E364" s="23">
        <f t="shared" si="3"/>
        <v>7445384.25</v>
      </c>
      <c r="F364" s="23"/>
    </row>
    <row r="365" spans="2:6" ht="12.6" customHeight="1" x14ac:dyDescent="0.25">
      <c r="B365" s="106" t="s">
        <v>249</v>
      </c>
      <c r="C365" s="23">
        <v>-3296991.52</v>
      </c>
      <c r="D365" s="23">
        <v>-3296991.52</v>
      </c>
      <c r="E365" s="23">
        <f t="shared" si="3"/>
        <v>0</v>
      </c>
      <c r="F365" s="23"/>
    </row>
    <row r="366" spans="2:6" ht="12.6" customHeight="1" x14ac:dyDescent="0.25">
      <c r="B366" s="106" t="s">
        <v>250</v>
      </c>
      <c r="C366" s="23">
        <v>-17318120.739999998</v>
      </c>
      <c r="D366" s="23">
        <v>-17318120.739999998</v>
      </c>
      <c r="E366" s="23">
        <f t="shared" si="3"/>
        <v>0</v>
      </c>
      <c r="F366" s="23"/>
    </row>
    <row r="367" spans="2:6" ht="12.6" customHeight="1" x14ac:dyDescent="0.25">
      <c r="B367" s="106" t="s">
        <v>251</v>
      </c>
      <c r="C367" s="23">
        <v>-3819726.8</v>
      </c>
      <c r="D367" s="23">
        <v>-3819726.8</v>
      </c>
      <c r="E367" s="23">
        <f t="shared" si="3"/>
        <v>0</v>
      </c>
      <c r="F367" s="23"/>
    </row>
    <row r="368" spans="2:6" ht="12.6" customHeight="1" x14ac:dyDescent="0.25">
      <c r="B368" s="106" t="s">
        <v>252</v>
      </c>
      <c r="C368" s="23">
        <v>-17104865.5</v>
      </c>
      <c r="D368" s="23">
        <v>-17104865.5</v>
      </c>
      <c r="E368" s="23">
        <f t="shared" si="3"/>
        <v>0</v>
      </c>
      <c r="F368" s="23"/>
    </row>
    <row r="369" spans="2:6" ht="12.6" customHeight="1" x14ac:dyDescent="0.25">
      <c r="B369" s="106" t="s">
        <v>253</v>
      </c>
      <c r="C369" s="23">
        <v>-2469700.42</v>
      </c>
      <c r="D369" s="23">
        <v>-2469700.42</v>
      </c>
      <c r="E369" s="23">
        <f t="shared" si="3"/>
        <v>0</v>
      </c>
      <c r="F369" s="23"/>
    </row>
    <row r="370" spans="2:6" ht="12.6" customHeight="1" x14ac:dyDescent="0.25">
      <c r="B370" s="106" t="s">
        <v>254</v>
      </c>
      <c r="C370" s="23">
        <v>-546832.87</v>
      </c>
      <c r="D370" s="23">
        <v>-546832.87</v>
      </c>
      <c r="E370" s="23">
        <f t="shared" si="3"/>
        <v>0</v>
      </c>
      <c r="F370" s="23"/>
    </row>
    <row r="371" spans="2:6" ht="12.6" customHeight="1" x14ac:dyDescent="0.25">
      <c r="B371" s="106" t="s">
        <v>255</v>
      </c>
      <c r="C371" s="23">
        <v>-53344.54</v>
      </c>
      <c r="D371" s="23">
        <v>-53344.54</v>
      </c>
      <c r="E371" s="23">
        <f t="shared" si="3"/>
        <v>0</v>
      </c>
      <c r="F371" s="23"/>
    </row>
    <row r="372" spans="2:6" ht="12.6" customHeight="1" x14ac:dyDescent="0.25">
      <c r="B372" s="106" t="s">
        <v>256</v>
      </c>
      <c r="C372" s="23">
        <v>-48000</v>
      </c>
      <c r="D372" s="23">
        <v>-48000</v>
      </c>
      <c r="E372" s="23">
        <f t="shared" si="3"/>
        <v>0</v>
      </c>
      <c r="F372" s="23"/>
    </row>
    <row r="373" spans="2:6" ht="12.6" customHeight="1" x14ac:dyDescent="0.25">
      <c r="B373" s="106" t="s">
        <v>257</v>
      </c>
      <c r="C373" s="23">
        <v>-1251547.5900000001</v>
      </c>
      <c r="D373" s="23">
        <v>-1251547.5900000001</v>
      </c>
      <c r="E373" s="23">
        <f t="shared" si="3"/>
        <v>0</v>
      </c>
      <c r="F373" s="23"/>
    </row>
    <row r="374" spans="2:6" ht="12.6" customHeight="1" x14ac:dyDescent="0.25">
      <c r="B374" s="106" t="s">
        <v>258</v>
      </c>
      <c r="C374" s="23">
        <v>-1276222.73</v>
      </c>
      <c r="D374" s="23">
        <v>-1276222.73</v>
      </c>
      <c r="E374" s="23">
        <f t="shared" si="3"/>
        <v>0</v>
      </c>
      <c r="F374" s="23"/>
    </row>
    <row r="375" spans="2:6" ht="12.6" customHeight="1" x14ac:dyDescent="0.25">
      <c r="B375" s="106" t="s">
        <v>259</v>
      </c>
      <c r="C375" s="23">
        <v>1329816.68</v>
      </c>
      <c r="D375" s="23">
        <v>1329816.68</v>
      </c>
      <c r="E375" s="23">
        <f t="shared" si="3"/>
        <v>0</v>
      </c>
      <c r="F375" s="23"/>
    </row>
    <row r="376" spans="2:6" ht="12.6" customHeight="1" x14ac:dyDescent="0.25">
      <c r="B376" s="106" t="s">
        <v>260</v>
      </c>
      <c r="C376" s="23">
        <v>-556809.35</v>
      </c>
      <c r="D376" s="23">
        <v>-556809.35</v>
      </c>
      <c r="E376" s="23">
        <f t="shared" si="3"/>
        <v>0</v>
      </c>
      <c r="F376" s="23"/>
    </row>
    <row r="377" spans="2:6" ht="12.6" customHeight="1" x14ac:dyDescent="0.25">
      <c r="B377" s="106" t="s">
        <v>261</v>
      </c>
      <c r="C377" s="23"/>
      <c r="D377" s="23">
        <v>-1700.78</v>
      </c>
      <c r="E377" s="23">
        <f t="shared" si="3"/>
        <v>-1700.78</v>
      </c>
      <c r="F377" s="23"/>
    </row>
    <row r="378" spans="2:6" ht="12.6" customHeight="1" x14ac:dyDescent="0.25">
      <c r="B378" s="106" t="s">
        <v>262</v>
      </c>
      <c r="C378" s="23"/>
      <c r="D378" s="23">
        <v>-958431.22</v>
      </c>
      <c r="E378" s="23">
        <f t="shared" si="3"/>
        <v>-958431.22</v>
      </c>
      <c r="F378" s="23"/>
    </row>
    <row r="379" spans="2:6" ht="12.6" customHeight="1" x14ac:dyDescent="0.25">
      <c r="B379" s="106" t="s">
        <v>263</v>
      </c>
      <c r="C379" s="23"/>
      <c r="D379" s="23">
        <v>-392561.58</v>
      </c>
      <c r="E379" s="23">
        <f t="shared" si="3"/>
        <v>-392561.58</v>
      </c>
      <c r="F379" s="23"/>
    </row>
    <row r="380" spans="2:6" ht="12.6" customHeight="1" x14ac:dyDescent="0.25">
      <c r="B380" s="106" t="s">
        <v>264</v>
      </c>
      <c r="C380" s="23">
        <v>-5815304.4000000004</v>
      </c>
      <c r="D380" s="23">
        <v>-5815304.4000000004</v>
      </c>
      <c r="E380" s="23">
        <f t="shared" si="3"/>
        <v>0</v>
      </c>
      <c r="F380" s="23"/>
    </row>
    <row r="381" spans="2:6" ht="12.6" customHeight="1" x14ac:dyDescent="0.25">
      <c r="B381" s="106" t="s">
        <v>265</v>
      </c>
      <c r="C381" s="23">
        <v>911758.6</v>
      </c>
      <c r="D381" s="23">
        <v>911758.6</v>
      </c>
      <c r="E381" s="23">
        <f t="shared" si="3"/>
        <v>0</v>
      </c>
      <c r="F381" s="23"/>
    </row>
    <row r="382" spans="2:6" ht="12.6" customHeight="1" x14ac:dyDescent="0.25">
      <c r="B382" s="106" t="s">
        <v>266</v>
      </c>
      <c r="C382" s="23">
        <v>-6272860.5700000003</v>
      </c>
      <c r="D382" s="23">
        <v>-6272860.5700000003</v>
      </c>
      <c r="E382" s="23">
        <f t="shared" si="3"/>
        <v>0</v>
      </c>
      <c r="F382" s="23"/>
    </row>
    <row r="383" spans="2:6" ht="12.6" customHeight="1" x14ac:dyDescent="0.25">
      <c r="B383" s="106" t="s">
        <v>267</v>
      </c>
      <c r="C383" s="23">
        <v>10788852.529999999</v>
      </c>
      <c r="D383" s="23">
        <v>10788852.529999999</v>
      </c>
      <c r="E383" s="23">
        <f t="shared" si="3"/>
        <v>0</v>
      </c>
      <c r="F383" s="23"/>
    </row>
    <row r="384" spans="2:6" ht="12.6" customHeight="1" x14ac:dyDescent="0.25">
      <c r="B384" s="106" t="s">
        <v>268</v>
      </c>
      <c r="C384" s="23"/>
      <c r="D384" s="23">
        <v>-635789.87</v>
      </c>
      <c r="E384" s="23">
        <f t="shared" si="3"/>
        <v>-635789.87</v>
      </c>
      <c r="F384" s="23"/>
    </row>
    <row r="385" spans="2:8" ht="12.6" customHeight="1" x14ac:dyDescent="0.25">
      <c r="B385" s="106" t="s">
        <v>269</v>
      </c>
      <c r="C385" s="23"/>
      <c r="D385" s="23">
        <v>-424129.95</v>
      </c>
      <c r="E385" s="23">
        <f t="shared" si="3"/>
        <v>-424129.95</v>
      </c>
      <c r="F385" s="23"/>
    </row>
    <row r="386" spans="2:8" ht="12.6" customHeight="1" x14ac:dyDescent="0.25">
      <c r="B386" s="24" t="s">
        <v>270</v>
      </c>
      <c r="C386" s="23">
        <v>28153792.23</v>
      </c>
      <c r="D386" s="23">
        <v>33186563.079999998</v>
      </c>
      <c r="E386" s="23">
        <f t="shared" si="3"/>
        <v>5032770.8499999978</v>
      </c>
      <c r="F386" s="23"/>
    </row>
    <row r="387" spans="2:8" ht="20.25" customHeight="1" x14ac:dyDescent="0.25">
      <c r="C387" s="102">
        <f>C386+C352</f>
        <v>31623882.09</v>
      </c>
      <c r="D387" s="102">
        <f>D386+D352</f>
        <v>29447438.969999999</v>
      </c>
      <c r="E387" s="102">
        <f>E386+E352</f>
        <v>-2176443.120000002</v>
      </c>
      <c r="F387" s="115"/>
      <c r="H387" s="105"/>
    </row>
    <row r="389" spans="2:8" ht="0.6" customHeight="1" x14ac:dyDescent="0.25"/>
    <row r="390" spans="2:8" ht="0.6" customHeight="1" x14ac:dyDescent="0.25"/>
    <row r="391" spans="2:8" ht="3" customHeight="1" x14ac:dyDescent="0.25"/>
    <row r="392" spans="2:8" ht="13.8" customHeight="1" x14ac:dyDescent="0.25"/>
    <row r="393" spans="2:8" x14ac:dyDescent="0.25">
      <c r="B393" s="13" t="s">
        <v>271</v>
      </c>
    </row>
    <row r="395" spans="2:8" ht="30.75" customHeight="1" x14ac:dyDescent="0.25">
      <c r="B395" s="99" t="s">
        <v>272</v>
      </c>
      <c r="C395" s="77" t="s">
        <v>45</v>
      </c>
      <c r="D395" s="19" t="s">
        <v>46</v>
      </c>
      <c r="E395" s="19" t="s">
        <v>47</v>
      </c>
    </row>
    <row r="396" spans="2:8" x14ac:dyDescent="0.25">
      <c r="B396" s="100" t="s">
        <v>273</v>
      </c>
      <c r="C396" s="30">
        <v>12000</v>
      </c>
      <c r="D396" s="29">
        <v>12000</v>
      </c>
      <c r="E396" s="30">
        <f t="shared" ref="E396:E408" si="4">D396-C396</f>
        <v>0</v>
      </c>
    </row>
    <row r="397" spans="2:8" x14ac:dyDescent="0.25">
      <c r="B397" s="100" t="s">
        <v>274</v>
      </c>
      <c r="C397" s="30">
        <v>12000</v>
      </c>
      <c r="D397" s="29">
        <v>12000</v>
      </c>
      <c r="E397" s="30">
        <f t="shared" si="4"/>
        <v>0</v>
      </c>
    </row>
    <row r="398" spans="2:8" x14ac:dyDescent="0.25">
      <c r="B398" s="100" t="s">
        <v>275</v>
      </c>
      <c r="C398" s="30">
        <v>13856.91</v>
      </c>
      <c r="D398" s="29">
        <v>13747.29</v>
      </c>
      <c r="E398" s="30">
        <f t="shared" si="4"/>
        <v>-109.61999999999898</v>
      </c>
    </row>
    <row r="399" spans="2:8" x14ac:dyDescent="0.25">
      <c r="B399" s="100" t="s">
        <v>276</v>
      </c>
      <c r="C399" s="30">
        <v>531833.66</v>
      </c>
      <c r="D399" s="29">
        <v>1721947.92</v>
      </c>
      <c r="E399" s="30">
        <f t="shared" si="4"/>
        <v>1190114.2599999998</v>
      </c>
    </row>
    <row r="400" spans="2:8" x14ac:dyDescent="0.25">
      <c r="B400" s="100" t="s">
        <v>277</v>
      </c>
      <c r="C400" s="30">
        <v>292413.14</v>
      </c>
      <c r="D400" s="29">
        <v>292413.14</v>
      </c>
      <c r="E400" s="30">
        <f t="shared" si="4"/>
        <v>0</v>
      </c>
    </row>
    <row r="401" spans="2:5" x14ac:dyDescent="0.25">
      <c r="B401" s="100" t="s">
        <v>278</v>
      </c>
      <c r="C401" s="30">
        <v>655137.56000000006</v>
      </c>
      <c r="D401" s="5">
        <v>1273309.03</v>
      </c>
      <c r="E401" s="30">
        <f t="shared" si="4"/>
        <v>618171.47</v>
      </c>
    </row>
    <row r="402" spans="2:5" x14ac:dyDescent="0.25">
      <c r="B402" s="100" t="s">
        <v>279</v>
      </c>
      <c r="C402" s="30">
        <v>107930.65</v>
      </c>
      <c r="D402" s="29">
        <v>107930.65</v>
      </c>
      <c r="E402" s="30">
        <f t="shared" si="4"/>
        <v>0</v>
      </c>
    </row>
    <row r="403" spans="2:5" x14ac:dyDescent="0.25">
      <c r="B403" s="100" t="s">
        <v>280</v>
      </c>
      <c r="C403" s="30">
        <v>1059919.8500000001</v>
      </c>
      <c r="D403" s="5">
        <v>643424.19999999995</v>
      </c>
      <c r="E403" s="30">
        <f t="shared" si="4"/>
        <v>-416495.65000000014</v>
      </c>
    </row>
    <row r="404" spans="2:5" x14ac:dyDescent="0.25">
      <c r="B404" s="100" t="s">
        <v>281</v>
      </c>
      <c r="C404" s="30">
        <v>4575687.51</v>
      </c>
      <c r="D404" s="29">
        <v>1646.76</v>
      </c>
      <c r="E404" s="30">
        <f t="shared" si="4"/>
        <v>-4574040.75</v>
      </c>
    </row>
    <row r="405" spans="2:5" x14ac:dyDescent="0.25">
      <c r="B405" s="100" t="s">
        <v>282</v>
      </c>
      <c r="C405" s="30">
        <v>69568.98</v>
      </c>
      <c r="D405" s="29"/>
      <c r="E405" s="30">
        <f t="shared" si="4"/>
        <v>-69568.98</v>
      </c>
    </row>
    <row r="406" spans="2:5" x14ac:dyDescent="0.25">
      <c r="B406" s="100" t="s">
        <v>283</v>
      </c>
      <c r="C406" s="30"/>
      <c r="D406" s="29">
        <v>1885533.51</v>
      </c>
      <c r="E406" s="30">
        <f t="shared" si="4"/>
        <v>1885533.51</v>
      </c>
    </row>
    <row r="407" spans="2:5" x14ac:dyDescent="0.25">
      <c r="B407" s="116" t="s">
        <v>284</v>
      </c>
      <c r="C407" s="30"/>
      <c r="D407" s="29">
        <v>2738111.74</v>
      </c>
      <c r="E407" s="30">
        <f t="shared" si="4"/>
        <v>2738111.74</v>
      </c>
    </row>
    <row r="408" spans="2:5" x14ac:dyDescent="0.25">
      <c r="B408" s="116" t="s">
        <v>285</v>
      </c>
      <c r="C408" s="117">
        <v>633238.07999999996</v>
      </c>
      <c r="D408" s="29">
        <v>93128.98</v>
      </c>
      <c r="E408" s="30">
        <f t="shared" si="4"/>
        <v>-540109.1</v>
      </c>
    </row>
    <row r="409" spans="2:5" x14ac:dyDescent="0.25">
      <c r="B409" s="118"/>
      <c r="C409" s="117"/>
      <c r="D409" s="29"/>
      <c r="E409" s="30"/>
    </row>
    <row r="410" spans="2:5" ht="21.75" customHeight="1" x14ac:dyDescent="0.25">
      <c r="C410" s="102">
        <f>SUM(C396:C409)</f>
        <v>7963586.3399999999</v>
      </c>
      <c r="D410" s="102">
        <f>SUM(D396:D409)</f>
        <v>8795193.2199999988</v>
      </c>
      <c r="E410" s="102">
        <f>SUM(E396:E409)</f>
        <v>831606.87999999977</v>
      </c>
    </row>
    <row r="411" spans="2:5" ht="0.6" customHeight="1" x14ac:dyDescent="0.25"/>
    <row r="412" spans="2:5" ht="0.6" customHeight="1" x14ac:dyDescent="0.25"/>
    <row r="413" spans="2:5" ht="0.6" customHeight="1" x14ac:dyDescent="0.25"/>
    <row r="414" spans="2:5" ht="0.6" customHeight="1" x14ac:dyDescent="0.25"/>
    <row r="415" spans="2:5" ht="24" customHeight="1" x14ac:dyDescent="0.25">
      <c r="B415" s="99" t="s">
        <v>286</v>
      </c>
      <c r="C415" s="77" t="s">
        <v>47</v>
      </c>
      <c r="D415" s="19" t="s">
        <v>287</v>
      </c>
    </row>
    <row r="416" spans="2:5" x14ac:dyDescent="0.25">
      <c r="B416" s="49" t="s">
        <v>288</v>
      </c>
      <c r="C416" s="112">
        <v>0</v>
      </c>
      <c r="D416" s="21"/>
      <c r="E416" s="36"/>
    </row>
    <row r="417" spans="2:8" x14ac:dyDescent="0.25">
      <c r="B417" s="51" t="s">
        <v>289</v>
      </c>
      <c r="C417" s="29">
        <v>0</v>
      </c>
      <c r="D417" s="23"/>
      <c r="E417" s="36"/>
    </row>
    <row r="418" spans="2:8" x14ac:dyDescent="0.25">
      <c r="B418" s="22" t="s">
        <v>290</v>
      </c>
      <c r="C418" s="119">
        <f>SUM(C416:C417)</f>
        <v>0</v>
      </c>
      <c r="D418" s="23"/>
      <c r="E418" s="36"/>
    </row>
    <row r="419" spans="2:8" x14ac:dyDescent="0.25">
      <c r="B419" s="51" t="s">
        <v>291</v>
      </c>
      <c r="C419" s="29">
        <v>0</v>
      </c>
      <c r="D419" s="23"/>
      <c r="E419" s="36"/>
    </row>
    <row r="420" spans="2:8" x14ac:dyDescent="0.25">
      <c r="B420" s="51" t="s">
        <v>292</v>
      </c>
      <c r="C420" s="39">
        <v>0</v>
      </c>
      <c r="D420" s="23"/>
      <c r="E420" s="36"/>
    </row>
    <row r="421" spans="2:8" x14ac:dyDescent="0.25">
      <c r="B421" s="51" t="s">
        <v>293</v>
      </c>
      <c r="C421" s="39">
        <v>0</v>
      </c>
      <c r="D421" s="23"/>
      <c r="E421" s="36"/>
    </row>
    <row r="422" spans="2:8" x14ac:dyDescent="0.25">
      <c r="B422" s="51" t="s">
        <v>294</v>
      </c>
      <c r="C422" s="39">
        <v>0</v>
      </c>
      <c r="D422" s="23"/>
      <c r="E422" s="36"/>
    </row>
    <row r="423" spans="2:8" x14ac:dyDescent="0.25">
      <c r="B423" s="51" t="s">
        <v>295</v>
      </c>
      <c r="C423" s="39">
        <v>0</v>
      </c>
      <c r="D423" s="23"/>
      <c r="E423" s="36"/>
    </row>
    <row r="424" spans="2:8" x14ac:dyDescent="0.25">
      <c r="B424" s="22" t="s">
        <v>296</v>
      </c>
      <c r="C424" s="119">
        <f>SUM(C419:C423)</f>
        <v>0</v>
      </c>
      <c r="D424" s="23"/>
      <c r="E424" s="36"/>
    </row>
    <row r="425" spans="2:8" x14ac:dyDescent="0.25">
      <c r="B425" s="24"/>
      <c r="C425" s="42"/>
      <c r="D425" s="25"/>
      <c r="E425" s="36"/>
    </row>
    <row r="426" spans="2:8" ht="18" customHeight="1" x14ac:dyDescent="0.25">
      <c r="C426" s="80">
        <f>C418+C424</f>
        <v>0</v>
      </c>
      <c r="D426" s="19"/>
    </row>
    <row r="427" spans="2:8" ht="8.4" customHeight="1" x14ac:dyDescent="0.25">
      <c r="C427" s="108"/>
      <c r="D427" s="63"/>
    </row>
    <row r="428" spans="2:8" ht="8.4" customHeight="1" x14ac:dyDescent="0.25">
      <c r="C428" s="108"/>
      <c r="D428" s="63"/>
    </row>
    <row r="429" spans="2:8" x14ac:dyDescent="0.25">
      <c r="H429" s="17"/>
    </row>
    <row r="430" spans="2:8" x14ac:dyDescent="0.25">
      <c r="B430" s="13" t="s">
        <v>297</v>
      </c>
    </row>
    <row r="431" spans="2:8" ht="12" customHeight="1" x14ac:dyDescent="0.25">
      <c r="B431" s="13" t="s">
        <v>298</v>
      </c>
    </row>
    <row r="432" spans="2:8" x14ac:dyDescent="0.25">
      <c r="B432" s="120" t="s">
        <v>299</v>
      </c>
      <c r="C432" s="121"/>
      <c r="D432" s="121"/>
      <c r="E432" s="122"/>
    </row>
    <row r="433" spans="2:8" x14ac:dyDescent="0.25">
      <c r="B433" s="123" t="s">
        <v>300</v>
      </c>
      <c r="C433" s="124"/>
      <c r="D433" s="124"/>
      <c r="E433" s="125"/>
      <c r="G433" s="126"/>
    </row>
    <row r="434" spans="2:8" x14ac:dyDescent="0.25">
      <c r="B434" s="127" t="s">
        <v>301</v>
      </c>
      <c r="C434" s="128"/>
      <c r="D434" s="128"/>
      <c r="E434" s="129"/>
      <c r="G434" s="126"/>
    </row>
    <row r="435" spans="2:8" x14ac:dyDescent="0.25">
      <c r="B435" s="130" t="s">
        <v>302</v>
      </c>
      <c r="C435" s="131"/>
      <c r="E435" s="132">
        <v>16955649.77</v>
      </c>
      <c r="G435" s="126"/>
      <c r="H435" s="17"/>
    </row>
    <row r="436" spans="2:8" x14ac:dyDescent="0.25">
      <c r="B436" s="133"/>
      <c r="C436" s="133"/>
      <c r="G436" s="126"/>
    </row>
    <row r="437" spans="2:8" x14ac:dyDescent="0.25">
      <c r="B437" s="134" t="s">
        <v>303</v>
      </c>
      <c r="C437" s="134"/>
      <c r="D437" s="135"/>
      <c r="E437" s="136">
        <f>SUM(D437:D442)</f>
        <v>85954.17</v>
      </c>
    </row>
    <row r="438" spans="2:8" x14ac:dyDescent="0.25">
      <c r="B438" s="137" t="s">
        <v>304</v>
      </c>
      <c r="C438" s="137"/>
      <c r="D438" s="136">
        <v>0</v>
      </c>
      <c r="E438" s="138"/>
    </row>
    <row r="439" spans="2:8" x14ac:dyDescent="0.25">
      <c r="B439" s="137" t="s">
        <v>305</v>
      </c>
      <c r="C439" s="137"/>
      <c r="D439" s="136">
        <v>0</v>
      </c>
      <c r="E439" s="138"/>
      <c r="G439" s="126"/>
    </row>
    <row r="440" spans="2:8" x14ac:dyDescent="0.25">
      <c r="B440" s="137" t="s">
        <v>306</v>
      </c>
      <c r="C440" s="137"/>
      <c r="D440" s="136">
        <v>0</v>
      </c>
      <c r="E440" s="138"/>
    </row>
    <row r="441" spans="2:8" x14ac:dyDescent="0.25">
      <c r="B441" s="137" t="s">
        <v>307</v>
      </c>
      <c r="C441" s="137"/>
      <c r="D441" s="136">
        <v>85954.17</v>
      </c>
      <c r="E441" s="138"/>
    </row>
    <row r="442" spans="2:8" x14ac:dyDescent="0.25">
      <c r="B442" s="139" t="s">
        <v>308</v>
      </c>
      <c r="C442" s="140"/>
      <c r="D442" s="136">
        <v>0</v>
      </c>
      <c r="E442" s="138"/>
    </row>
    <row r="443" spans="2:8" x14ac:dyDescent="0.25">
      <c r="B443" s="133"/>
      <c r="C443" s="133"/>
    </row>
    <row r="444" spans="2:8" x14ac:dyDescent="0.25">
      <c r="B444" s="134" t="s">
        <v>309</v>
      </c>
      <c r="C444" s="134"/>
      <c r="D444" s="135"/>
      <c r="E444" s="136">
        <f>SUM(D444:D448)</f>
        <v>0</v>
      </c>
    </row>
    <row r="445" spans="2:8" x14ac:dyDescent="0.25">
      <c r="B445" s="137" t="s">
        <v>310</v>
      </c>
      <c r="C445" s="137"/>
      <c r="D445" s="136">
        <v>0</v>
      </c>
      <c r="E445" s="138"/>
    </row>
    <row r="446" spans="2:8" x14ac:dyDescent="0.25">
      <c r="B446" s="137" t="s">
        <v>311</v>
      </c>
      <c r="C446" s="137"/>
      <c r="D446" s="136">
        <v>0</v>
      </c>
      <c r="E446" s="138"/>
    </row>
    <row r="447" spans="2:8" x14ac:dyDescent="0.25">
      <c r="B447" s="137" t="s">
        <v>312</v>
      </c>
      <c r="C447" s="137"/>
      <c r="D447" s="136">
        <v>0</v>
      </c>
      <c r="E447" s="138"/>
    </row>
    <row r="448" spans="2:8" x14ac:dyDescent="0.25">
      <c r="B448" s="141" t="s">
        <v>313</v>
      </c>
      <c r="C448" s="142"/>
      <c r="D448" s="136">
        <v>0</v>
      </c>
      <c r="E448" s="143"/>
      <c r="F448" s="144"/>
    </row>
    <row r="449" spans="2:9" x14ac:dyDescent="0.25">
      <c r="B449" s="133"/>
      <c r="C449" s="133"/>
    </row>
    <row r="450" spans="2:9" x14ac:dyDescent="0.25">
      <c r="B450" s="145" t="s">
        <v>314</v>
      </c>
      <c r="C450" s="145"/>
      <c r="E450" s="146">
        <f>+E435+E437-E444</f>
        <v>17041603.940000001</v>
      </c>
      <c r="F450" s="147"/>
      <c r="G450" s="148"/>
      <c r="H450" s="105"/>
      <c r="I450" s="144"/>
    </row>
    <row r="451" spans="2:9" ht="22.8" customHeight="1" x14ac:dyDescent="0.25">
      <c r="B451" s="5"/>
      <c r="C451" s="5"/>
      <c r="D451" s="5"/>
      <c r="E451" s="29"/>
    </row>
    <row r="452" spans="2:9" x14ac:dyDescent="0.25">
      <c r="B452" s="120" t="s">
        <v>315</v>
      </c>
      <c r="C452" s="121"/>
      <c r="D452" s="121"/>
      <c r="E452" s="122"/>
    </row>
    <row r="453" spans="2:9" x14ac:dyDescent="0.25">
      <c r="B453" s="123" t="s">
        <v>300</v>
      </c>
      <c r="C453" s="124"/>
      <c r="D453" s="124"/>
      <c r="E453" s="125"/>
    </row>
    <row r="454" spans="2:9" x14ac:dyDescent="0.25">
      <c r="B454" s="127" t="s">
        <v>301</v>
      </c>
      <c r="C454" s="128"/>
      <c r="D454" s="128"/>
      <c r="E454" s="129"/>
    </row>
    <row r="455" spans="2:9" x14ac:dyDescent="0.25">
      <c r="B455" s="130" t="s">
        <v>316</v>
      </c>
      <c r="C455" s="131"/>
      <c r="E455" s="149">
        <v>13216548.83</v>
      </c>
      <c r="G455" s="29"/>
    </row>
    <row r="456" spans="2:9" x14ac:dyDescent="0.25">
      <c r="B456" s="133"/>
      <c r="C456" s="133"/>
    </row>
    <row r="457" spans="2:9" x14ac:dyDescent="0.25">
      <c r="B457" s="150" t="s">
        <v>317</v>
      </c>
      <c r="C457" s="150"/>
      <c r="D457" s="135"/>
      <c r="E457" s="151">
        <f>SUM(D457:D475)</f>
        <v>0</v>
      </c>
    </row>
    <row r="458" spans="2:9" x14ac:dyDescent="0.25">
      <c r="B458" s="137" t="s">
        <v>318</v>
      </c>
      <c r="C458" s="137"/>
      <c r="D458" s="136">
        <v>0</v>
      </c>
      <c r="E458" s="152"/>
    </row>
    <row r="459" spans="2:9" x14ac:dyDescent="0.25">
      <c r="B459" s="137" t="s">
        <v>319</v>
      </c>
      <c r="C459" s="137"/>
      <c r="D459" s="136">
        <v>0</v>
      </c>
      <c r="E459" s="152"/>
    </row>
    <row r="460" spans="2:9" x14ac:dyDescent="0.25">
      <c r="B460" s="137" t="s">
        <v>320</v>
      </c>
      <c r="C460" s="137"/>
      <c r="D460" s="136">
        <v>0</v>
      </c>
      <c r="E460" s="152"/>
    </row>
    <row r="461" spans="2:9" x14ac:dyDescent="0.25">
      <c r="B461" s="137" t="s">
        <v>321</v>
      </c>
      <c r="C461" s="137"/>
      <c r="D461" s="136">
        <v>0</v>
      </c>
      <c r="E461" s="152"/>
      <c r="H461" s="17"/>
    </row>
    <row r="462" spans="2:9" x14ac:dyDescent="0.25">
      <c r="B462" s="137" t="s">
        <v>322</v>
      </c>
      <c r="C462" s="137"/>
      <c r="D462" s="136">
        <v>0</v>
      </c>
      <c r="E462" s="152"/>
      <c r="G462" s="126"/>
    </row>
    <row r="463" spans="2:9" x14ac:dyDescent="0.25">
      <c r="B463" s="137" t="s">
        <v>323</v>
      </c>
      <c r="C463" s="137"/>
      <c r="D463" s="136">
        <v>0</v>
      </c>
      <c r="E463" s="152"/>
    </row>
    <row r="464" spans="2:9" x14ac:dyDescent="0.25">
      <c r="B464" s="137" t="s">
        <v>324</v>
      </c>
      <c r="C464" s="137"/>
      <c r="D464" s="136">
        <v>0</v>
      </c>
      <c r="E464" s="152"/>
      <c r="G464" s="126"/>
    </row>
    <row r="465" spans="2:8" x14ac:dyDescent="0.25">
      <c r="B465" s="137" t="s">
        <v>325</v>
      </c>
      <c r="C465" s="137"/>
      <c r="D465" s="136">
        <v>0</v>
      </c>
      <c r="E465" s="152"/>
    </row>
    <row r="466" spans="2:8" x14ac:dyDescent="0.25">
      <c r="B466" s="137" t="s">
        <v>326</v>
      </c>
      <c r="C466" s="137"/>
      <c r="D466" s="136">
        <v>0</v>
      </c>
      <c r="E466" s="152"/>
      <c r="G466" s="126"/>
    </row>
    <row r="467" spans="2:8" x14ac:dyDescent="0.25">
      <c r="B467" s="137" t="s">
        <v>327</v>
      </c>
      <c r="C467" s="137"/>
      <c r="D467" s="136">
        <v>0</v>
      </c>
      <c r="E467" s="152"/>
      <c r="G467" s="126"/>
    </row>
    <row r="468" spans="2:8" x14ac:dyDescent="0.25">
      <c r="B468" s="137" t="s">
        <v>328</v>
      </c>
      <c r="C468" s="137"/>
      <c r="D468" s="136">
        <v>0</v>
      </c>
      <c r="E468" s="152"/>
      <c r="G468" s="126"/>
    </row>
    <row r="469" spans="2:8" x14ac:dyDescent="0.25">
      <c r="B469" s="137" t="s">
        <v>329</v>
      </c>
      <c r="C469" s="137"/>
      <c r="D469" s="136">
        <v>0</v>
      </c>
      <c r="E469" s="152"/>
      <c r="G469" s="126"/>
    </row>
    <row r="470" spans="2:8" x14ac:dyDescent="0.25">
      <c r="B470" s="137" t="s">
        <v>330</v>
      </c>
      <c r="C470" s="137"/>
      <c r="D470" s="136">
        <v>0</v>
      </c>
      <c r="E470" s="152"/>
      <c r="G470" s="126"/>
    </row>
    <row r="471" spans="2:8" x14ac:dyDescent="0.25">
      <c r="B471" s="137" t="s">
        <v>331</v>
      </c>
      <c r="C471" s="137"/>
      <c r="D471" s="136">
        <v>0</v>
      </c>
      <c r="E471" s="152"/>
      <c r="G471" s="153"/>
    </row>
    <row r="472" spans="2:8" x14ac:dyDescent="0.25">
      <c r="B472" s="137" t="s">
        <v>332</v>
      </c>
      <c r="C472" s="137"/>
      <c r="D472" s="136">
        <v>0</v>
      </c>
      <c r="E472" s="152"/>
      <c r="H472" s="17"/>
    </row>
    <row r="473" spans="2:8" x14ac:dyDescent="0.25">
      <c r="B473" s="137" t="s">
        <v>333</v>
      </c>
      <c r="C473" s="137"/>
      <c r="D473" s="136">
        <v>0</v>
      </c>
      <c r="E473" s="152"/>
    </row>
    <row r="474" spans="2:8" ht="12.75" customHeight="1" x14ac:dyDescent="0.25">
      <c r="B474" s="137" t="s">
        <v>334</v>
      </c>
      <c r="C474" s="137"/>
      <c r="D474" s="136">
        <v>0</v>
      </c>
      <c r="E474" s="152"/>
    </row>
    <row r="475" spans="2:8" x14ac:dyDescent="0.25">
      <c r="B475" s="154" t="s">
        <v>335</v>
      </c>
      <c r="C475" s="155"/>
      <c r="D475" s="136">
        <v>0</v>
      </c>
      <c r="E475" s="152"/>
      <c r="H475" s="17"/>
    </row>
    <row r="476" spans="2:8" x14ac:dyDescent="0.25">
      <c r="B476" s="150" t="s">
        <v>336</v>
      </c>
      <c r="C476" s="150"/>
      <c r="D476" s="156"/>
      <c r="E476" s="151">
        <f>SUM(D476:D483)</f>
        <v>0</v>
      </c>
    </row>
    <row r="477" spans="2:8" x14ac:dyDescent="0.25">
      <c r="B477" s="137" t="s">
        <v>337</v>
      </c>
      <c r="C477" s="137"/>
      <c r="D477" s="136">
        <v>0</v>
      </c>
      <c r="E477" s="152"/>
    </row>
    <row r="478" spans="2:8" x14ac:dyDescent="0.25">
      <c r="B478" s="137" t="s">
        <v>338</v>
      </c>
      <c r="C478" s="137"/>
      <c r="D478" s="136">
        <v>0</v>
      </c>
      <c r="E478" s="152"/>
    </row>
    <row r="479" spans="2:8" x14ac:dyDescent="0.25">
      <c r="B479" s="137" t="s">
        <v>339</v>
      </c>
      <c r="C479" s="137"/>
      <c r="D479" s="136">
        <v>0</v>
      </c>
      <c r="E479" s="152"/>
    </row>
    <row r="480" spans="2:8" x14ac:dyDescent="0.25">
      <c r="B480" s="137" t="s">
        <v>340</v>
      </c>
      <c r="C480" s="137"/>
      <c r="D480" s="136">
        <v>0</v>
      </c>
      <c r="E480" s="152"/>
    </row>
    <row r="481" spans="2:7" x14ac:dyDescent="0.25">
      <c r="B481" s="137" t="s">
        <v>341</v>
      </c>
      <c r="C481" s="137"/>
      <c r="D481" s="136">
        <v>0</v>
      </c>
      <c r="E481" s="152"/>
    </row>
    <row r="482" spans="2:7" x14ac:dyDescent="0.25">
      <c r="B482" s="137" t="s">
        <v>342</v>
      </c>
      <c r="C482" s="137"/>
      <c r="D482" s="136">
        <v>0</v>
      </c>
      <c r="E482" s="152"/>
    </row>
    <row r="483" spans="2:7" x14ac:dyDescent="0.25">
      <c r="B483" s="154" t="s">
        <v>343</v>
      </c>
      <c r="C483" s="155"/>
      <c r="D483" s="136">
        <v>0</v>
      </c>
      <c r="E483" s="152"/>
    </row>
    <row r="484" spans="2:7" x14ac:dyDescent="0.25">
      <c r="B484" s="157" t="s">
        <v>344</v>
      </c>
      <c r="E484" s="146">
        <f>+E455-E457+E476</f>
        <v>13216548.83</v>
      </c>
      <c r="F484" s="126"/>
      <c r="G484" s="126"/>
    </row>
    <row r="485" spans="2:7" x14ac:dyDescent="0.25">
      <c r="F485" s="147"/>
      <c r="G485" s="17"/>
    </row>
    <row r="486" spans="2:7" x14ac:dyDescent="0.25">
      <c r="E486" s="126"/>
      <c r="F486" s="147"/>
    </row>
    <row r="487" spans="2:7" x14ac:dyDescent="0.25">
      <c r="B487" s="11" t="s">
        <v>345</v>
      </c>
      <c r="C487" s="11"/>
      <c r="D487" s="11"/>
      <c r="E487" s="11"/>
      <c r="F487" s="11"/>
    </row>
    <row r="488" spans="2:7" ht="21" customHeight="1" x14ac:dyDescent="0.25">
      <c r="B488" s="64" t="s">
        <v>346</v>
      </c>
      <c r="C488" s="65" t="s">
        <v>45</v>
      </c>
      <c r="D488" s="97" t="s">
        <v>46</v>
      </c>
      <c r="E488" s="97" t="s">
        <v>47</v>
      </c>
    </row>
    <row r="489" spans="2:7" x14ac:dyDescent="0.25">
      <c r="B489" s="49" t="s">
        <v>347</v>
      </c>
      <c r="C489" s="158"/>
      <c r="D489" s="112">
        <v>51952613.340000004</v>
      </c>
      <c r="E489" s="112">
        <v>51952613.340000004</v>
      </c>
    </row>
    <row r="490" spans="2:7" x14ac:dyDescent="0.25">
      <c r="B490" s="51" t="s">
        <v>348</v>
      </c>
      <c r="C490" s="159"/>
      <c r="D490" s="39">
        <v>-41001125.409999996</v>
      </c>
      <c r="E490" s="39">
        <v>-41001125.409999996</v>
      </c>
    </row>
    <row r="491" spans="2:7" x14ac:dyDescent="0.25">
      <c r="B491" s="51" t="s">
        <v>349</v>
      </c>
      <c r="C491" s="159"/>
      <c r="D491" s="39">
        <v>6004161.8399999999</v>
      </c>
      <c r="E491" s="39">
        <v>6004161.8399999999</v>
      </c>
    </row>
    <row r="492" spans="2:7" x14ac:dyDescent="0.25">
      <c r="B492" s="51" t="s">
        <v>350</v>
      </c>
      <c r="C492" s="159"/>
      <c r="D492" s="39">
        <v>-16955649.77</v>
      </c>
      <c r="E492" s="39">
        <v>-16955649.77</v>
      </c>
    </row>
    <row r="493" spans="2:7" x14ac:dyDescent="0.25">
      <c r="B493" s="51" t="s">
        <v>351</v>
      </c>
      <c r="C493" s="159"/>
      <c r="D493" s="39">
        <v>-51952613.340000004</v>
      </c>
      <c r="E493" s="39">
        <v>-51952613.340000004</v>
      </c>
    </row>
    <row r="494" spans="2:7" x14ac:dyDescent="0.25">
      <c r="B494" s="51" t="s">
        <v>352</v>
      </c>
      <c r="C494" s="159"/>
      <c r="D494" s="39">
        <v>39702010.109999999</v>
      </c>
      <c r="E494" s="39">
        <v>39702010.109999999</v>
      </c>
    </row>
    <row r="495" spans="2:7" x14ac:dyDescent="0.25">
      <c r="B495" s="51" t="s">
        <v>353</v>
      </c>
      <c r="C495" s="159"/>
      <c r="D495" s="39">
        <v>-6004161.8399999999</v>
      </c>
      <c r="E495" s="39">
        <v>-6004161.8399999999</v>
      </c>
    </row>
    <row r="496" spans="2:7" x14ac:dyDescent="0.25">
      <c r="B496" s="51" t="s">
        <v>354</v>
      </c>
      <c r="C496" s="159"/>
      <c r="D496" s="39">
        <v>5038216.24</v>
      </c>
      <c r="E496" s="39">
        <v>5038216.24</v>
      </c>
    </row>
    <row r="497" spans="2:5" x14ac:dyDescent="0.25">
      <c r="B497" s="51" t="s">
        <v>355</v>
      </c>
      <c r="C497" s="159"/>
      <c r="D497" s="39">
        <v>13216548.83</v>
      </c>
      <c r="E497" s="39">
        <v>13216548.83</v>
      </c>
    </row>
    <row r="498" spans="2:5" x14ac:dyDescent="0.25">
      <c r="B498" s="24"/>
      <c r="C498" s="159"/>
      <c r="D498" s="39"/>
      <c r="E498" s="39"/>
    </row>
    <row r="499" spans="2:5" ht="21" customHeight="1" x14ac:dyDescent="0.25">
      <c r="C499" s="102">
        <f>SUM(C489:C497)</f>
        <v>0</v>
      </c>
      <c r="D499" s="102">
        <f>SUM(D489:D497)</f>
        <v>0</v>
      </c>
      <c r="E499" s="102">
        <f>SUM(E489:E497)</f>
        <v>0</v>
      </c>
    </row>
    <row r="501" spans="2:5" x14ac:dyDescent="0.25">
      <c r="B501" s="2" t="s">
        <v>356</v>
      </c>
    </row>
    <row r="502" spans="2:5" ht="12" customHeight="1" x14ac:dyDescent="0.25"/>
    <row r="503" spans="2:5" ht="12" customHeight="1" x14ac:dyDescent="0.25"/>
    <row r="504" spans="2:5" ht="12" customHeight="1" x14ac:dyDescent="0.25"/>
    <row r="505" spans="2:5" ht="12" customHeight="1" x14ac:dyDescent="0.25"/>
    <row r="506" spans="2:5" ht="12" customHeight="1" x14ac:dyDescent="0.25"/>
    <row r="507" spans="2:5" x14ac:dyDescent="0.25">
      <c r="C507" s="5"/>
      <c r="D507" s="5"/>
      <c r="E507" s="5"/>
    </row>
    <row r="511" spans="2:5" ht="12.75" customHeight="1" x14ac:dyDescent="0.25"/>
    <row r="514" spans="8:8" ht="12.75" customHeight="1" x14ac:dyDescent="0.25">
      <c r="H514" s="17"/>
    </row>
    <row r="524" spans="8:8" x14ac:dyDescent="0.25">
      <c r="H524" s="17"/>
    </row>
    <row r="534" spans="8:8" x14ac:dyDescent="0.25">
      <c r="H534" s="17"/>
    </row>
  </sheetData>
  <mergeCells count="64">
    <mergeCell ref="B481:C481"/>
    <mergeCell ref="B482:C482"/>
    <mergeCell ref="B483:C483"/>
    <mergeCell ref="B487:F487"/>
    <mergeCell ref="B475:C475"/>
    <mergeCell ref="B476:C476"/>
    <mergeCell ref="B477:C477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57:C457"/>
    <mergeCell ref="B458:C458"/>
    <mergeCell ref="B459:C459"/>
    <mergeCell ref="B460:C460"/>
    <mergeCell ref="B461:C461"/>
    <mergeCell ref="B462:C462"/>
    <mergeCell ref="B450:C450"/>
    <mergeCell ref="B452:E452"/>
    <mergeCell ref="B453:E453"/>
    <mergeCell ref="B454:E454"/>
    <mergeCell ref="B455:C455"/>
    <mergeCell ref="B456:C456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E432"/>
    <mergeCell ref="B433:E433"/>
    <mergeCell ref="B434:E434"/>
    <mergeCell ref="B435:C435"/>
    <mergeCell ref="B436:C436"/>
    <mergeCell ref="B437:C437"/>
    <mergeCell ref="D207:E207"/>
    <mergeCell ref="D215:E215"/>
    <mergeCell ref="D225:E225"/>
    <mergeCell ref="D258:E258"/>
    <mergeCell ref="D268:E268"/>
    <mergeCell ref="F344:G344"/>
    <mergeCell ref="A2:H2"/>
    <mergeCell ref="A3:H3"/>
    <mergeCell ref="A4:H4"/>
    <mergeCell ref="A9:H9"/>
    <mergeCell ref="D78:E78"/>
    <mergeCell ref="D199:E199"/>
  </mergeCells>
  <dataValidations count="4">
    <dataValidation allowBlank="1" showInputMessage="1" showErrorMessage="1" prompt="Saldo final del periodo que corresponde la cuenta pública presentada (mensual:  enero, febrero, marzo, etc.; trimestral: 1er, 2do, 3ro. o 4to.)." sqref="C161 C195 C203 C211" xr:uid="{4FC9E796-B665-4E2C-B339-05DA4B693FEA}"/>
    <dataValidation allowBlank="1" showInputMessage="1" showErrorMessage="1" prompt="Corresponde al número de la cuenta de acuerdo al Plan de Cuentas emitido por el CONAC (DOF 22/11/2010)." sqref="B161" xr:uid="{777C57CD-D5D6-4B3C-A979-AD978BCA5331}"/>
    <dataValidation allowBlank="1" showInputMessage="1" showErrorMessage="1" prompt="Características cualitativas significativas que les impacten financieramente." sqref="D161:E161 E195 E203 E211" xr:uid="{0D918A14-A7EE-4774-81C5-C4FF2FCE750D}"/>
    <dataValidation allowBlank="1" showInputMessage="1" showErrorMessage="1" prompt="Especificar origen de dicho recurso: Federal, Estatal, Municipal, Particulares." sqref="D195 D203 D211" xr:uid="{94F003D0-A94F-4115-9C5D-C26531443B60}"/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2021-04-23T20:32:54Z</cp:lastPrinted>
  <dcterms:created xsi:type="dcterms:W3CDTF">2021-04-23T20:32:04Z</dcterms:created>
  <dcterms:modified xsi:type="dcterms:W3CDTF">2021-04-23T20:35:48Z</dcterms:modified>
</cp:coreProperties>
</file>